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firstSheet="7" activeTab="12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'CENTRALA'!$A$1:$C$56</definedName>
    <definedName name="_xlnm.Print_Area" localSheetId="3">'Dolnośląski'!$A$1:$C$56</definedName>
    <definedName name="_xlnm.Print_Area" localSheetId="4">'KujawskoPomorski'!$A$1:$C$56</definedName>
    <definedName name="_xlnm.Print_Area" localSheetId="5">'Lubelski'!$A$1:$C$56</definedName>
    <definedName name="_xlnm.Print_Area" localSheetId="6">'Lubuski'!$A$1:$C$56</definedName>
    <definedName name="_xlnm.Print_Area" localSheetId="7">'Łódzki'!$A$1:$C$56</definedName>
    <definedName name="_xlnm.Print_Area" localSheetId="8">'Małopolski'!$A$1:$C$56</definedName>
    <definedName name="_xlnm.Print_Area" localSheetId="9">'Mazowiecki'!$A$1:$C$56</definedName>
    <definedName name="_xlnm.Print_Area" localSheetId="0">'NFZ'!$A$1:$C$91</definedName>
    <definedName name="_xlnm.Print_Area" localSheetId="10">'Opolski'!$A$1:$C$56</definedName>
    <definedName name="_xlnm.Print_Area" localSheetId="11">'Podkarpacki'!$A$1:$C$56</definedName>
    <definedName name="_xlnm.Print_Area" localSheetId="12">'Podlaski'!$A$1:$C$56</definedName>
    <definedName name="_xlnm.Print_Area" localSheetId="13">'Pomorski'!$A$1:$C$56</definedName>
    <definedName name="_xlnm.Print_Area" localSheetId="2">'Razem OW'!$A$1:$C$56</definedName>
    <definedName name="_xlnm.Print_Area" localSheetId="14">'Śląski'!$A$1:$C$56</definedName>
    <definedName name="_xlnm.Print_Area" localSheetId="15">'Świętokrzyski'!$A$1:$C$56</definedName>
    <definedName name="_xlnm.Print_Area" localSheetId="16">'WarmińskoMazurski'!$A$1:$C$56</definedName>
    <definedName name="_xlnm.Print_Area" localSheetId="17">'Wielkopolski'!$A$1:$C$56</definedName>
    <definedName name="_xlnm.Print_Area" localSheetId="18">'Zachodniopomorski'!$A$1:$C$56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calcMode="autoNoTable" fullCalcOnLoad="1" fullPrecision="0"/>
</workbook>
</file>

<file path=xl/comments2.xml><?xml version="1.0" encoding="utf-8"?>
<comments xmlns="http://schemas.openxmlformats.org/spreadsheetml/2006/main">
  <authors>
    <author>marian.mackiewicz</author>
  </authors>
  <commentList>
    <comment ref="C52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EKUZ = 610</t>
        </r>
      </text>
    </comment>
  </commentList>
</comments>
</file>

<file path=xl/sharedStrings.xml><?xml version="1.0" encoding="utf-8"?>
<sst xmlns="http://schemas.openxmlformats.org/spreadsheetml/2006/main" count="2082" uniqueCount="198">
  <si>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</si>
  <si>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</si>
  <si>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</si>
  <si>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</si>
  <si>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</si>
  <si>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</si>
  <si>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</si>
  <si>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</si>
  <si>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</si>
  <si>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</si>
  <si>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</si>
  <si>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</si>
  <si>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</si>
  <si>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</si>
  <si>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</si>
  <si>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</si>
  <si>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</si>
  <si>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</si>
  <si>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</si>
  <si>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</si>
  <si>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</si>
  <si>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</si>
  <si>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</si>
  <si>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</si>
  <si>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</si>
  <si>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</si>
  <si>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</si>
  <si>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</si>
  <si>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</si>
  <si>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</si>
  <si>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</si>
  <si>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</si>
  <si>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</si>
  <si>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</si>
  <si>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</si>
  <si>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</si>
  <si>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</si>
  <si>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</si>
  <si>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</si>
  <si>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</si>
  <si>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</si>
  <si>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</si>
  <si>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</si>
  <si>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</si>
  <si>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</si>
  <si>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</si>
  <si>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</si>
  <si>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</si>
  <si>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</si>
  <si>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</si>
  <si>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</si>
  <si>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</si>
  <si>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</si>
  <si>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</si>
  <si>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</si>
  <si>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</si>
  <si>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</si>
  <si>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</si>
  <si>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</si>
  <si>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</si>
  <si>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</si>
  <si>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</si>
  <si>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</si>
  <si>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</si>
  <si>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</si>
  <si>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</si>
  <si>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</si>
  <si>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</si>
  <si>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</si>
  <si>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</si>
  <si>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</si>
  <si>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</si>
  <si>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</si>
  <si>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</si>
  <si>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</si>
  <si>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</si>
  <si>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</si>
  <si>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</si>
  <si>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</si>
  <si>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</si>
  <si>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</si>
  <si>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</si>
  <si>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</si>
  <si>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</si>
  <si>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</si>
  <si>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</si>
  <si>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</si>
  <si>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</si>
  <si>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</si>
  <si>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</si>
  <si>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</si>
  <si>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</si>
  <si>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</si>
  <si>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</si>
  <si>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</si>
  <si>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</si>
  <si>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</si>
  <si>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</si>
  <si>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</si>
  <si>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</si>
  <si>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</si>
  <si>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</si>
  <si>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</si>
  <si>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</si>
  <si>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</si>
  <si>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</si>
  <si>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</si>
  <si>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</si>
  <si>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</si>
  <si>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</si>
  <si>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</si>
  <si>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</si>
  <si>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</si>
  <si>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</si>
  <si>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</si>
  <si>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</si>
  <si>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</si>
  <si>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darowizny i zapisy otrzymane, w tym kwota umorzenia majątku otrzymanego nieodpłatnie wynikająca z rozliczeń międzyokrespwych przypadająca na rok planowania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</si>
  <si>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</si>
  <si>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</si>
  <si>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</si>
  <si>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</si>
  <si>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</si>
  <si>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</si>
  <si>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</si>
  <si>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</si>
  <si>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</si>
  <si>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</si>
  <si>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</si>
  <si>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</si>
  <si>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</si>
  <si>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</si>
  <si>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</si>
  <si>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</si>
  <si>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</si>
  <si>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</si>
  <si>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</si>
  <si>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</si>
  <si>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</si>
  <si>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</si>
  <si>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</si>
  <si>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</si>
  <si>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</si>
  <si>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</si>
  <si>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</si>
  <si>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</si>
  <si>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</si>
  <si>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</si>
  <si>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</si>
  <si>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</si>
  <si>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</si>
  <si>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</si>
  <si>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</si>
  <si>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</si>
  <si>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Koszt poboru i ewidencjonowania składek
( 4.1 + 4.2 ),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</si>
  <si>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</si>
  <si>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</si>
  <si>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</si>
  <si>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</si>
  <si>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</si>
  <si>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</si>
  <si>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</si>
  <si>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</si>
  <si>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</si>
  <si>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</si>
  <si>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</si>
  <si>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</si>
  <si>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</si>
  <si>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</si>
  <si>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</si>
  <si>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</si>
  <si>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</si>
  <si>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</si>
  <si>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</si>
  <si>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</si>
  <si>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</si>
  <si>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</si>
  <si>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</si>
  <si>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</si>
  <si>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</si>
  <si>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</si>
  <si>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</si>
  <si>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</si>
  <si>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</si>
  <si>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</si>
  <si>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</si>
  <si>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</si>
  <si>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</si>
  <si>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</si>
  <si>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</si>
  <si>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</si>
  <si>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</si>
  <si>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</si>
  <si>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ROCZNY PLAN FINANSOWY NARODOWEGO FUNDUSZU ZDROWIA NA ROK 2010</t>
  </si>
  <si>
    <t>w tys. zł</t>
  </si>
  <si>
    <t>Plan finansowy Narodowego Funduszu Zdrowia na 2010 rok</t>
  </si>
  <si>
    <t>Plan finansowy Centrali Narodowego Funduszu Zdrowia na 2010 rok</t>
  </si>
  <si>
    <t>Plan finansowy oddziału wojewódzkiego Narodowego Funduszu Zdrowia na 2010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</si>
</sst>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000%"/>
  </numFmts>
  <fonts count="6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b/>
      <vertAlign val="superscript"/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Times New Roman"/>
      <family val="1"/>
    </font>
    <font>
      <b/>
      <i/>
      <sz val="18"/>
      <name val="Times New Roman CE"/>
      <family val="0"/>
    </font>
    <font>
      <b/>
      <i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68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5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0" fillId="35" borderId="10" xfId="0" applyNumberFormat="1" applyFont="1" applyFill="1" applyBorder="1" applyAlignment="1" applyProtection="1">
      <alignment vertical="center"/>
      <protection/>
    </xf>
    <xf numFmtId="3" fontId="10" fillId="35" borderId="10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0" fillId="35" borderId="10" xfId="0" applyNumberFormat="1" applyFont="1" applyFill="1" applyBorder="1" applyAlignment="1" applyProtection="1">
      <alignment horizontal="right"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1" fillId="35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0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10" fontId="4" fillId="34" borderId="0" xfId="70" applyNumberFormat="1" applyFont="1" applyFill="1" applyAlignment="1" applyProtection="1">
      <alignment vertical="center"/>
      <protection locked="0"/>
    </xf>
    <xf numFmtId="0" fontId="33" fillId="0" borderId="0" xfId="0" applyFont="1" applyFill="1" applyAlignment="1">
      <alignment horizontal="right" vertical="center"/>
    </xf>
    <xf numFmtId="0" fontId="34" fillId="0" borderId="0" xfId="0" applyFont="1" applyFill="1" applyAlignment="1" applyProtection="1">
      <alignment horizontal="right" vertical="center"/>
      <protection locked="0"/>
    </xf>
    <xf numFmtId="3" fontId="13" fillId="36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32" fillId="34" borderId="13" xfId="66" applyNumberFormat="1" applyFont="1" applyFill="1" applyBorder="1" applyAlignment="1">
      <alignment horizontal="center" vertical="center" wrapText="1"/>
      <protection/>
    </xf>
    <xf numFmtId="3" fontId="32" fillId="34" borderId="14" xfId="66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33" borderId="0" xfId="0" applyFont="1" applyFill="1" applyAlignment="1" applyProtection="1">
      <alignment horizontal="left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gnoza%20przychod&#243;w%202010\19.06.09%20Prognoza%20przychod&#243;w%202010%20-%202012%20-%20autopopraw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F\Marcin\Baza\Prognozy\Progn%20przych%202010%20-%202012\Prognoza%20koszt&#243;w%202010-2012\Za&#322;o&#380;enia%20do%20prognozy\Za&#322;o&#380;enia%20-%20k_administracyjne%20po%20korekcie%20wska&#378;nik&#243;w\Koszty%20osobowe%202010-2012%20-%20po%20korekcie%20wska&#378;nik&#243;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usz_wyboru"/>
      <sheetName val="plan_2006"/>
      <sheetName val="plan_2007"/>
      <sheetName val="wyk_2006"/>
      <sheetName val="progn_wyk_2007"/>
      <sheetName val="tabelka"/>
      <sheetName val="wyk_2007"/>
      <sheetName val="progn_wyk_2008"/>
      <sheetName val="progn_2008"/>
      <sheetName val="wyk_2008"/>
      <sheetName val="progn_2009"/>
      <sheetName val="progn_2010"/>
      <sheetName val="progn_2011"/>
      <sheetName val="progn_2012"/>
      <sheetName val="MAKRO_WART"/>
      <sheetName val="SM"/>
      <sheetName val="progn_2007_2008"/>
      <sheetName val="progn 2008_2010"/>
      <sheetName val="progn_2009_2011"/>
      <sheetName val="progn_2009_2012"/>
      <sheetName val="progn_2010_2012"/>
      <sheetName val="pl_09_pr_09-10"/>
      <sheetName val="opis_L_07"/>
      <sheetName val="opis_P_07"/>
      <sheetName val="opis_L_08"/>
      <sheetName val="opis_P_08"/>
      <sheetName val="opis_L_09"/>
      <sheetName val="opis_P_09"/>
      <sheetName val="opis_L_10"/>
      <sheetName val="opis_P_10"/>
      <sheetName val="opis_L_11"/>
      <sheetName val="opis_P_11"/>
      <sheetName val="opis_L_12"/>
      <sheetName val="opis_P_12"/>
      <sheetName val="opis_L_09-12"/>
      <sheetName val="opis_P_09-12"/>
      <sheetName val="DYNAMIKA_07.06.20"/>
      <sheetName val="Arkusz1"/>
      <sheetName val="zmiany_2008"/>
      <sheetName val="Wykres3"/>
      <sheetName val="zmiany_2009"/>
      <sheetName val="Wykres4"/>
      <sheetName val="Bezrobn-08-09"/>
      <sheetName val="Dz_gosp"/>
      <sheetName val="KRUS-III gr"/>
      <sheetName val="Arkusz2"/>
    </sheetNames>
    <sheetDataSet>
      <sheetData sheetId="11">
        <row r="18">
          <cell r="M18">
            <v>49750646638.600006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i prog z POU na 3 l + info"/>
      <sheetName val="Ubezp soł i inne na 3 l + infor"/>
    </sheetNames>
    <sheetDataSet>
      <sheetData sheetId="1">
        <row r="22">
          <cell r="B22">
            <v>30429</v>
          </cell>
          <cell r="D22">
            <v>4622</v>
          </cell>
          <cell r="E22">
            <v>746</v>
          </cell>
          <cell r="F22">
            <v>0</v>
          </cell>
          <cell r="G22">
            <v>1692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showGridLines="0" view="pageBreakPreview" zoomScale="55" zoomScaleNormal="60" zoomScaleSheetLayoutView="55" zoomScalePageLayoutView="0" workbookViewId="0" topLeftCell="A1">
      <pane xSplit="2" ySplit="6" topLeftCell="C31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10.375" style="24" customWidth="1"/>
    <col min="2" max="2" width="120.00390625" style="24" customWidth="1"/>
    <col min="3" max="3" width="30.75390625" style="7" customWidth="1"/>
    <col min="4" max="16384" width="9.125" style="7" customWidth="1"/>
  </cols>
  <sheetData>
    <row r="1" spans="1:3" s="81" customFormat="1" ht="37.5" customHeight="1">
      <c r="A1" s="102" t="s">
        <v>193</v>
      </c>
      <c r="B1" s="102"/>
      <c r="C1" s="103"/>
    </row>
    <row r="2" spans="1:3" s="55" customFormat="1" ht="35.25" customHeight="1">
      <c r="A2" s="102" t="s">
        <v>135</v>
      </c>
      <c r="B2" s="102"/>
      <c r="C2" s="103"/>
    </row>
    <row r="3" spans="1:3" s="10" customFormat="1" ht="36" customHeight="1">
      <c r="A3" s="8"/>
      <c r="B3" s="9"/>
      <c r="C3" s="99" t="s">
        <v>194</v>
      </c>
    </row>
    <row r="4" spans="1:3" s="11" customFormat="1" ht="38.25" customHeight="1">
      <c r="A4" s="104" t="s">
        <v>159</v>
      </c>
      <c r="B4" s="104" t="s">
        <v>62</v>
      </c>
      <c r="C4" s="105" t="s">
        <v>195</v>
      </c>
    </row>
    <row r="5" spans="1:3" s="11" customFormat="1" ht="49.5" customHeight="1">
      <c r="A5" s="104"/>
      <c r="B5" s="104"/>
      <c r="C5" s="106"/>
    </row>
    <row r="6" spans="1:3" s="12" customFormat="1" ht="19.5" customHeight="1">
      <c r="A6" s="53">
        <v>1</v>
      </c>
      <c r="B6" s="58">
        <v>2</v>
      </c>
      <c r="C6" s="58">
        <v>3</v>
      </c>
    </row>
    <row r="7" spans="1:3" s="14" customFormat="1" ht="63.75" customHeight="1">
      <c r="A7" s="59">
        <v>1</v>
      </c>
      <c r="B7" s="60" t="s">
        <v>157</v>
      </c>
      <c r="C7" s="13">
        <f>C8+C9</f>
        <v>53156228</v>
      </c>
    </row>
    <row r="8" spans="1:3" ht="30" customHeight="1">
      <c r="A8" s="61" t="s">
        <v>90</v>
      </c>
      <c r="B8" s="62" t="s">
        <v>91</v>
      </c>
      <c r="C8" s="15">
        <f>ROUND('[4]progn_2010'!$M$18/1000,0)</f>
        <v>49750647</v>
      </c>
    </row>
    <row r="9" spans="1:3" ht="30" customHeight="1">
      <c r="A9" s="61" t="s">
        <v>92</v>
      </c>
      <c r="B9" s="62" t="s">
        <v>93</v>
      </c>
      <c r="C9" s="15">
        <v>3405581</v>
      </c>
    </row>
    <row r="10" spans="1:3" s="14" customFormat="1" ht="63.75" customHeight="1">
      <c r="A10" s="59">
        <v>2</v>
      </c>
      <c r="B10" s="60" t="s">
        <v>152</v>
      </c>
      <c r="C10" s="13">
        <f>C11+C12</f>
        <v>0</v>
      </c>
    </row>
    <row r="11" spans="1:3" ht="30" customHeight="1">
      <c r="A11" s="61" t="s">
        <v>94</v>
      </c>
      <c r="B11" s="62" t="s">
        <v>95</v>
      </c>
      <c r="C11" s="15">
        <v>0</v>
      </c>
    </row>
    <row r="12" spans="1:3" ht="30" customHeight="1">
      <c r="A12" s="61" t="s">
        <v>96</v>
      </c>
      <c r="B12" s="62" t="s">
        <v>97</v>
      </c>
      <c r="C12" s="15">
        <v>0</v>
      </c>
    </row>
    <row r="13" spans="1:3" s="14" customFormat="1" ht="39.75" customHeight="1">
      <c r="A13" s="59">
        <v>3</v>
      </c>
      <c r="B13" s="60" t="s">
        <v>98</v>
      </c>
      <c r="C13" s="13">
        <f>C14+C15</f>
        <v>200000</v>
      </c>
    </row>
    <row r="14" spans="1:3" ht="30" customHeight="1">
      <c r="A14" s="61" t="s">
        <v>99</v>
      </c>
      <c r="B14" s="62" t="s">
        <v>91</v>
      </c>
      <c r="C14" s="15">
        <v>200000</v>
      </c>
    </row>
    <row r="15" spans="1:3" ht="30" customHeight="1">
      <c r="A15" s="61" t="s">
        <v>100</v>
      </c>
      <c r="B15" s="62" t="s">
        <v>93</v>
      </c>
      <c r="C15" s="15">
        <v>0</v>
      </c>
    </row>
    <row r="16" spans="1:3" s="14" customFormat="1" ht="63.75" customHeight="1">
      <c r="A16" s="59">
        <v>4</v>
      </c>
      <c r="B16" s="60" t="s">
        <v>154</v>
      </c>
      <c r="C16" s="13">
        <f>C17+C18</f>
        <v>105317</v>
      </c>
    </row>
    <row r="17" spans="1:3" ht="30" customHeight="1">
      <c r="A17" s="63" t="s">
        <v>101</v>
      </c>
      <c r="B17" s="62" t="s">
        <v>102</v>
      </c>
      <c r="C17" s="15">
        <f>ROUND(C8*0.99*0.002,0)</f>
        <v>98506</v>
      </c>
    </row>
    <row r="18" spans="1:3" ht="30" customHeight="1">
      <c r="A18" s="63" t="s">
        <v>103</v>
      </c>
      <c r="B18" s="62" t="s">
        <v>104</v>
      </c>
      <c r="C18" s="15">
        <f>ROUND(C9*0.002,0)</f>
        <v>6811</v>
      </c>
    </row>
    <row r="19" spans="1:3" s="14" customFormat="1" ht="63.75" customHeight="1">
      <c r="A19" s="64" t="s">
        <v>175</v>
      </c>
      <c r="B19" s="65" t="s">
        <v>174</v>
      </c>
      <c r="C19" s="13">
        <f>(C7-C10+C13-C16)+C20+C21+C22+C23</f>
        <v>55128911</v>
      </c>
    </row>
    <row r="20" spans="1:3" ht="31.5" customHeight="1">
      <c r="A20" s="61" t="s">
        <v>105</v>
      </c>
      <c r="B20" s="66" t="s">
        <v>106</v>
      </c>
      <c r="C20" s="15">
        <v>67600</v>
      </c>
    </row>
    <row r="21" spans="1:3" ht="31.5" customHeight="1">
      <c r="A21" s="61" t="s">
        <v>107</v>
      </c>
      <c r="B21" s="66" t="s">
        <v>108</v>
      </c>
      <c r="C21" s="15">
        <v>0</v>
      </c>
    </row>
    <row r="22" spans="1:3" ht="50.25" customHeight="1">
      <c r="A22" s="61" t="s">
        <v>109</v>
      </c>
      <c r="B22" s="66" t="s">
        <v>145</v>
      </c>
      <c r="C22" s="15">
        <v>79900</v>
      </c>
    </row>
    <row r="23" spans="1:3" ht="31.5" customHeight="1">
      <c r="A23" s="61" t="s">
        <v>110</v>
      </c>
      <c r="B23" s="67" t="s">
        <v>111</v>
      </c>
      <c r="C23" s="15">
        <v>1730500</v>
      </c>
    </row>
    <row r="24" spans="1:3" s="14" customFormat="1" ht="36" customHeight="1">
      <c r="A24" s="64" t="s">
        <v>176</v>
      </c>
      <c r="B24" s="65" t="s">
        <v>151</v>
      </c>
      <c r="C24" s="13">
        <f>C25+C26+C47+C48</f>
        <v>56338491</v>
      </c>
    </row>
    <row r="25" spans="1:3" s="14" customFormat="1" ht="36" customHeight="1">
      <c r="A25" s="64" t="s">
        <v>112</v>
      </c>
      <c r="B25" s="65" t="s">
        <v>113</v>
      </c>
      <c r="C25" s="13">
        <f>ROUND(C7/100,0)</f>
        <v>531562</v>
      </c>
    </row>
    <row r="26" spans="1:3" s="14" customFormat="1" ht="36" customHeight="1">
      <c r="A26" s="64" t="s">
        <v>0</v>
      </c>
      <c r="B26" s="65" t="s">
        <v>181</v>
      </c>
      <c r="C26" s="13">
        <f>CENTRALA!C7+'Razem OW'!C7</f>
        <v>54076429</v>
      </c>
    </row>
    <row r="27" spans="1:3" ht="30" customHeight="1">
      <c r="A27" s="68" t="s">
        <v>1</v>
      </c>
      <c r="B27" s="70" t="s">
        <v>160</v>
      </c>
      <c r="C27" s="15">
        <f>CENTRALA!C8+'Razem OW'!C8</f>
        <v>6940383</v>
      </c>
    </row>
    <row r="28" spans="1:3" ht="30" customHeight="1">
      <c r="A28" s="68" t="s">
        <v>2</v>
      </c>
      <c r="B28" s="70" t="s">
        <v>161</v>
      </c>
      <c r="C28" s="15">
        <f>CENTRALA!C9+'Razem OW'!C9</f>
        <v>4106475</v>
      </c>
    </row>
    <row r="29" spans="1:3" ht="30" customHeight="1">
      <c r="A29" s="68" t="s">
        <v>3</v>
      </c>
      <c r="B29" s="70" t="s">
        <v>158</v>
      </c>
      <c r="C29" s="91">
        <f>CENTRALA!C10+'Razem OW'!C10</f>
        <v>23195353</v>
      </c>
    </row>
    <row r="30" spans="1:3" ht="30" customHeight="1">
      <c r="A30" s="68" t="s">
        <v>64</v>
      </c>
      <c r="B30" s="69" t="s">
        <v>65</v>
      </c>
      <c r="C30" s="15">
        <f>CENTRALA!C11+'Razem OW'!C11</f>
        <v>1291569</v>
      </c>
    </row>
    <row r="31" spans="1:3" ht="30" customHeight="1">
      <c r="A31" s="68" t="s">
        <v>4</v>
      </c>
      <c r="B31" s="70" t="s">
        <v>167</v>
      </c>
      <c r="C31" s="15">
        <f>CENTRALA!C12+'Razem OW'!C12</f>
        <v>1831883</v>
      </c>
    </row>
    <row r="32" spans="1:3" ht="30" customHeight="1">
      <c r="A32" s="68" t="s">
        <v>5</v>
      </c>
      <c r="B32" s="70" t="s">
        <v>162</v>
      </c>
      <c r="C32" s="15">
        <f>CENTRALA!C13+'Razem OW'!C13</f>
        <v>1654809</v>
      </c>
    </row>
    <row r="33" spans="1:3" ht="30" customHeight="1">
      <c r="A33" s="68" t="s">
        <v>6</v>
      </c>
      <c r="B33" s="70" t="s">
        <v>171</v>
      </c>
      <c r="C33" s="15">
        <f>CENTRALA!C14+'Razem OW'!C14</f>
        <v>916337</v>
      </c>
    </row>
    <row r="34" spans="1:3" ht="30" customHeight="1">
      <c r="A34" s="68" t="s">
        <v>7</v>
      </c>
      <c r="B34" s="70" t="s">
        <v>170</v>
      </c>
      <c r="C34" s="15">
        <f>CENTRALA!C15+'Razem OW'!C15</f>
        <v>267924</v>
      </c>
    </row>
    <row r="35" spans="1:3" ht="30" customHeight="1">
      <c r="A35" s="68" t="s">
        <v>8</v>
      </c>
      <c r="B35" s="70" t="s">
        <v>163</v>
      </c>
      <c r="C35" s="15">
        <f>CENTRALA!C16+'Razem OW'!C16</f>
        <v>1819857</v>
      </c>
    </row>
    <row r="36" spans="1:3" ht="30" customHeight="1">
      <c r="A36" s="68" t="s">
        <v>9</v>
      </c>
      <c r="B36" s="70" t="s">
        <v>164</v>
      </c>
      <c r="C36" s="15">
        <f>CENTRALA!C17+'Razem OW'!C17</f>
        <v>647120</v>
      </c>
    </row>
    <row r="37" spans="1:3" ht="30" customHeight="1">
      <c r="A37" s="68" t="s">
        <v>10</v>
      </c>
      <c r="B37" s="70" t="s">
        <v>172</v>
      </c>
      <c r="C37" s="15">
        <f>CENTRALA!C18+'Razem OW'!C18</f>
        <v>40154</v>
      </c>
    </row>
    <row r="38" spans="1:3" ht="30" customHeight="1">
      <c r="A38" s="68" t="s">
        <v>11</v>
      </c>
      <c r="B38" s="70" t="s">
        <v>165</v>
      </c>
      <c r="C38" s="15">
        <f>CENTRALA!C19+'Razem OW'!C19</f>
        <v>123022</v>
      </c>
    </row>
    <row r="39" spans="1:3" ht="30" customHeight="1">
      <c r="A39" s="68" t="s">
        <v>12</v>
      </c>
      <c r="B39" s="70" t="s">
        <v>166</v>
      </c>
      <c r="C39" s="15">
        <f>CENTRALA!C20+'Razem OW'!C20</f>
        <v>1236116</v>
      </c>
    </row>
    <row r="40" spans="1:3" ht="30" customHeight="1">
      <c r="A40" s="68" t="s">
        <v>14</v>
      </c>
      <c r="B40" s="70" t="s">
        <v>13</v>
      </c>
      <c r="C40" s="15">
        <f>CENTRALA!C21+'Razem OW'!C21</f>
        <v>574536</v>
      </c>
    </row>
    <row r="41" spans="1:3" ht="30" customHeight="1">
      <c r="A41" s="68" t="s">
        <v>15</v>
      </c>
      <c r="B41" s="70" t="s">
        <v>168</v>
      </c>
      <c r="C41" s="15">
        <f>CENTRALA!C22+'Razem OW'!C22</f>
        <v>8043651</v>
      </c>
    </row>
    <row r="42" spans="1:3" ht="30" customHeight="1">
      <c r="A42" s="68" t="s">
        <v>173</v>
      </c>
      <c r="B42" s="69" t="s">
        <v>66</v>
      </c>
      <c r="C42" s="15">
        <f>CENTRALA!C23+'Razem OW'!C23</f>
        <v>24682</v>
      </c>
    </row>
    <row r="43" spans="1:3" ht="36" customHeight="1">
      <c r="A43" s="68" t="s">
        <v>16</v>
      </c>
      <c r="B43" s="70" t="s">
        <v>140</v>
      </c>
      <c r="C43" s="15">
        <f>CENTRALA!C24+'Razem OW'!C24</f>
        <v>416230</v>
      </c>
    </row>
    <row r="44" spans="1:3" ht="30" customHeight="1">
      <c r="A44" s="68" t="s">
        <v>137</v>
      </c>
      <c r="B44" s="70" t="s">
        <v>60</v>
      </c>
      <c r="C44" s="15">
        <f>CENTRALA!C25+'Razem OW'!C25</f>
        <v>11000</v>
      </c>
    </row>
    <row r="45" spans="1:3" ht="30" customHeight="1">
      <c r="A45" s="68" t="s">
        <v>138</v>
      </c>
      <c r="B45" s="70" t="s">
        <v>141</v>
      </c>
      <c r="C45" s="15">
        <f>CENTRALA!C26+'Razem OW'!C26</f>
        <v>2181108</v>
      </c>
    </row>
    <row r="46" spans="1:3" ht="30" customHeight="1">
      <c r="A46" s="68" t="s">
        <v>139</v>
      </c>
      <c r="B46" s="70" t="s">
        <v>142</v>
      </c>
      <c r="C46" s="15">
        <f>CENTRALA!C27+'Razem OW'!C27</f>
        <v>70471</v>
      </c>
    </row>
    <row r="47" spans="1:3" s="14" customFormat="1" ht="30.75" customHeight="1">
      <c r="A47" s="39" t="s">
        <v>68</v>
      </c>
      <c r="B47" s="71" t="s">
        <v>114</v>
      </c>
      <c r="C47" s="25">
        <f>CENTRALA!C28+'Razem OW'!C28</f>
        <v>0</v>
      </c>
    </row>
    <row r="48" spans="1:3" s="14" customFormat="1" ht="30.75" customHeight="1">
      <c r="A48" s="39" t="s">
        <v>67</v>
      </c>
      <c r="B48" s="71" t="s">
        <v>70</v>
      </c>
      <c r="C48" s="13">
        <f>CENTRALA!C29+'Razem OW'!C29</f>
        <v>1730500</v>
      </c>
    </row>
    <row r="49" spans="1:3" s="14" customFormat="1" ht="33" customHeight="1">
      <c r="A49" s="59" t="s">
        <v>177</v>
      </c>
      <c r="B49" s="60" t="s">
        <v>150</v>
      </c>
      <c r="C49" s="13">
        <f>C19-C24</f>
        <v>-1209580</v>
      </c>
    </row>
    <row r="50" spans="1:3" s="14" customFormat="1" ht="33" customHeight="1">
      <c r="A50" s="59" t="s">
        <v>178</v>
      </c>
      <c r="B50" s="60" t="s">
        <v>149</v>
      </c>
      <c r="C50" s="13">
        <f>C51+C52+C53+C61+C62+C67+C68+C69+C70</f>
        <v>637976</v>
      </c>
    </row>
    <row r="51" spans="1:3" ht="30" customHeight="1">
      <c r="A51" s="61" t="s">
        <v>19</v>
      </c>
      <c r="B51" s="57" t="s">
        <v>20</v>
      </c>
      <c r="C51" s="15">
        <f>CENTRALA!C31+'Razem OW'!C31</f>
        <v>20403</v>
      </c>
    </row>
    <row r="52" spans="1:3" ht="30" customHeight="1">
      <c r="A52" s="61" t="s">
        <v>21</v>
      </c>
      <c r="B52" s="57" t="s">
        <v>22</v>
      </c>
      <c r="C52" s="15">
        <f>CENTRALA!C32+'Razem OW'!C32</f>
        <v>125096</v>
      </c>
    </row>
    <row r="53" spans="1:3" ht="30" customHeight="1">
      <c r="A53" s="61" t="s">
        <v>23</v>
      </c>
      <c r="B53" s="72" t="s">
        <v>37</v>
      </c>
      <c r="C53" s="15">
        <f>C54+C56+C57+C58+C59+C60</f>
        <v>3903</v>
      </c>
    </row>
    <row r="54" spans="1:3" s="17" customFormat="1" ht="30" customHeight="1">
      <c r="A54" s="73" t="s">
        <v>45</v>
      </c>
      <c r="B54" s="74" t="s">
        <v>38</v>
      </c>
      <c r="C54" s="15">
        <f>CENTRALA!C34+'Razem OW'!C34</f>
        <v>467</v>
      </c>
    </row>
    <row r="55" spans="1:3" s="17" customFormat="1" ht="30" customHeight="1">
      <c r="A55" s="73" t="s">
        <v>46</v>
      </c>
      <c r="B55" s="75" t="s">
        <v>39</v>
      </c>
      <c r="C55" s="15">
        <f>CENTRALA!C35+'Razem OW'!C35</f>
        <v>444</v>
      </c>
    </row>
    <row r="56" spans="1:3" s="17" customFormat="1" ht="30" customHeight="1">
      <c r="A56" s="73" t="s">
        <v>47</v>
      </c>
      <c r="B56" s="74" t="s">
        <v>40</v>
      </c>
      <c r="C56" s="15">
        <f>CENTRALA!C36+'Razem OW'!C36</f>
        <v>118</v>
      </c>
    </row>
    <row r="57" spans="1:3" s="17" customFormat="1" ht="30" customHeight="1">
      <c r="A57" s="73" t="s">
        <v>48</v>
      </c>
      <c r="B57" s="74" t="s">
        <v>41</v>
      </c>
      <c r="C57" s="15">
        <f>CENTRALA!C37+'Razem OW'!C37</f>
        <v>18</v>
      </c>
    </row>
    <row r="58" spans="1:3" s="17" customFormat="1" ht="30" customHeight="1">
      <c r="A58" s="73" t="s">
        <v>49</v>
      </c>
      <c r="B58" s="74" t="s">
        <v>42</v>
      </c>
      <c r="C58" s="15">
        <f>CENTRALA!C38+'Razem OW'!C38</f>
        <v>0</v>
      </c>
    </row>
    <row r="59" spans="1:3" s="17" customFormat="1" ht="30" customHeight="1">
      <c r="A59" s="73" t="s">
        <v>50</v>
      </c>
      <c r="B59" s="74" t="s">
        <v>43</v>
      </c>
      <c r="C59" s="15">
        <f>CENTRALA!C39+'Razem OW'!C39</f>
        <v>3092</v>
      </c>
    </row>
    <row r="60" spans="1:3" s="18" customFormat="1" ht="30" customHeight="1">
      <c r="A60" s="73" t="s">
        <v>51</v>
      </c>
      <c r="B60" s="74" t="s">
        <v>44</v>
      </c>
      <c r="C60" s="15">
        <f>CENTRALA!C40+'Razem OW'!C40</f>
        <v>208</v>
      </c>
    </row>
    <row r="61" spans="1:3" ht="30" customHeight="1">
      <c r="A61" s="38" t="s">
        <v>24</v>
      </c>
      <c r="B61" s="57" t="s">
        <v>25</v>
      </c>
      <c r="C61" s="15">
        <f>CENTRALA!C41+'Razem OW'!C41</f>
        <v>299920</v>
      </c>
    </row>
    <row r="62" spans="1:3" ht="30" customHeight="1">
      <c r="A62" s="61" t="s">
        <v>26</v>
      </c>
      <c r="B62" s="66" t="s">
        <v>61</v>
      </c>
      <c r="C62" s="15">
        <f>SUM(C63:C66)</f>
        <v>61426</v>
      </c>
    </row>
    <row r="63" spans="1:3" s="17" customFormat="1" ht="30" customHeight="1">
      <c r="A63" s="73" t="s">
        <v>56</v>
      </c>
      <c r="B63" s="74" t="s">
        <v>52</v>
      </c>
      <c r="C63" s="15">
        <f>CENTRALA!C43+'Razem OW'!C43</f>
        <v>45362</v>
      </c>
    </row>
    <row r="64" spans="1:3" s="17" customFormat="1" ht="30" customHeight="1">
      <c r="A64" s="73" t="s">
        <v>57</v>
      </c>
      <c r="B64" s="74" t="s">
        <v>53</v>
      </c>
      <c r="C64" s="15">
        <f>CENTRALA!C44+'Razem OW'!C44</f>
        <v>7349</v>
      </c>
    </row>
    <row r="65" spans="1:3" s="17" customFormat="1" ht="30" customHeight="1">
      <c r="A65" s="73" t="s">
        <v>58</v>
      </c>
      <c r="B65" s="74" t="s">
        <v>54</v>
      </c>
      <c r="C65" s="15">
        <f>CENTRALA!C45+'Razem OW'!C45</f>
        <v>0</v>
      </c>
    </row>
    <row r="66" spans="1:3" s="17" customFormat="1" ht="30" customHeight="1">
      <c r="A66" s="73" t="s">
        <v>59</v>
      </c>
      <c r="B66" s="74" t="s">
        <v>55</v>
      </c>
      <c r="C66" s="15">
        <f>CENTRALA!C46+'Razem OW'!C46</f>
        <v>8715</v>
      </c>
    </row>
    <row r="67" spans="1:3" ht="30" customHeight="1">
      <c r="A67" s="61" t="s">
        <v>27</v>
      </c>
      <c r="B67" s="62" t="s">
        <v>28</v>
      </c>
      <c r="C67" s="15">
        <f>CENTRALA!C47+'Razem OW'!C47</f>
        <v>200</v>
      </c>
    </row>
    <row r="68" spans="1:3" ht="42" customHeight="1">
      <c r="A68" s="61" t="s">
        <v>29</v>
      </c>
      <c r="B68" s="62" t="s">
        <v>115</v>
      </c>
      <c r="C68" s="91">
        <f>CENTRALA!C48+'Razem OW'!C48</f>
        <v>117037</v>
      </c>
    </row>
    <row r="69" spans="1:3" ht="42" customHeight="1">
      <c r="A69" s="61" t="s">
        <v>30</v>
      </c>
      <c r="B69" s="62" t="s">
        <v>31</v>
      </c>
      <c r="C69" s="15">
        <f>CENTRALA!C49+'Razem OW'!C49</f>
        <v>3753</v>
      </c>
    </row>
    <row r="70" spans="1:3" ht="30" customHeight="1">
      <c r="A70" s="61" t="s">
        <v>32</v>
      </c>
      <c r="B70" s="62" t="s">
        <v>33</v>
      </c>
      <c r="C70" s="15">
        <f>CENTRALA!C50+'Razem OW'!C50</f>
        <v>6238</v>
      </c>
    </row>
    <row r="71" spans="1:3" s="14" customFormat="1" ht="33" customHeight="1">
      <c r="A71" s="76" t="s">
        <v>179</v>
      </c>
      <c r="B71" s="77" t="s">
        <v>182</v>
      </c>
      <c r="C71" s="13">
        <f>SUM(C72:C73)</f>
        <v>2219921</v>
      </c>
    </row>
    <row r="72" spans="1:3" ht="72" customHeight="1">
      <c r="A72" s="61" t="s">
        <v>116</v>
      </c>
      <c r="B72" s="62" t="s">
        <v>117</v>
      </c>
      <c r="C72" s="15">
        <v>1796</v>
      </c>
    </row>
    <row r="73" spans="1:3" ht="30" customHeight="1">
      <c r="A73" s="61" t="s">
        <v>153</v>
      </c>
      <c r="B73" s="66" t="s">
        <v>118</v>
      </c>
      <c r="C73" s="15">
        <f>1761+2216364</f>
        <v>2218125</v>
      </c>
    </row>
    <row r="74" spans="1:3" s="14" customFormat="1" ht="33" customHeight="1">
      <c r="A74" s="76" t="s">
        <v>183</v>
      </c>
      <c r="B74" s="77" t="s">
        <v>180</v>
      </c>
      <c r="C74" s="13">
        <f>C75+C76+C77+C78</f>
        <v>307744</v>
      </c>
    </row>
    <row r="75" spans="1:3" ht="47.25" customHeight="1">
      <c r="A75" s="61" t="s">
        <v>119</v>
      </c>
      <c r="B75" s="62" t="s">
        <v>144</v>
      </c>
      <c r="C75" s="15">
        <f>CENTRALA!C52+'Razem OW'!C52</f>
        <v>92669</v>
      </c>
    </row>
    <row r="76" spans="1:3" ht="33.75" customHeight="1">
      <c r="A76" s="61" t="s">
        <v>35</v>
      </c>
      <c r="B76" s="62" t="s">
        <v>63</v>
      </c>
      <c r="C76" s="15">
        <f>CENTRALA!C53+'Razem OW'!C53</f>
        <v>200219</v>
      </c>
    </row>
    <row r="77" spans="1:3" ht="30" customHeight="1">
      <c r="A77" s="61" t="s">
        <v>36</v>
      </c>
      <c r="B77" s="62" t="s">
        <v>121</v>
      </c>
      <c r="C77" s="15">
        <f>CENTRALA!C54+'Razem OW'!C54</f>
        <v>0</v>
      </c>
    </row>
    <row r="78" spans="1:3" ht="30" customHeight="1">
      <c r="A78" s="61" t="s">
        <v>120</v>
      </c>
      <c r="B78" s="66" t="s">
        <v>122</v>
      </c>
      <c r="C78" s="15">
        <f>CENTRALA!C55+'Razem OW'!C55</f>
        <v>14856</v>
      </c>
    </row>
    <row r="79" spans="1:3" s="14" customFormat="1" ht="33" customHeight="1">
      <c r="A79" s="76" t="s">
        <v>184</v>
      </c>
      <c r="B79" s="77" t="s">
        <v>148</v>
      </c>
      <c r="C79" s="13">
        <f>C80+C81</f>
        <v>11730</v>
      </c>
    </row>
    <row r="80" spans="1:3" ht="30" customHeight="1">
      <c r="A80" s="61" t="s">
        <v>123</v>
      </c>
      <c r="B80" s="62" t="s">
        <v>124</v>
      </c>
      <c r="C80" s="15">
        <v>11730</v>
      </c>
    </row>
    <row r="81" spans="1:3" ht="30" customHeight="1">
      <c r="A81" s="61" t="s">
        <v>125</v>
      </c>
      <c r="B81" s="66" t="s">
        <v>126</v>
      </c>
      <c r="C81" s="15">
        <v>0</v>
      </c>
    </row>
    <row r="82" spans="1:3" s="14" customFormat="1" ht="39.75" customHeight="1">
      <c r="A82" s="76" t="s">
        <v>185</v>
      </c>
      <c r="B82" s="77" t="s">
        <v>155</v>
      </c>
      <c r="C82" s="13">
        <f>CENTRALA!C56+'Razem OW'!C56</f>
        <v>76351</v>
      </c>
    </row>
    <row r="83" spans="1:3" s="14" customFormat="1" ht="64.5" customHeight="1">
      <c r="A83" s="76" t="s">
        <v>186</v>
      </c>
      <c r="B83" s="77" t="s">
        <v>136</v>
      </c>
      <c r="C83" s="13">
        <f>C49-C50+C71-C74+C79-C82</f>
        <v>0</v>
      </c>
    </row>
    <row r="84" spans="1:3" s="14" customFormat="1" ht="33" customHeight="1">
      <c r="A84" s="76" t="s">
        <v>187</v>
      </c>
      <c r="B84" s="77" t="s">
        <v>146</v>
      </c>
      <c r="C84" s="13">
        <f>C85-C86</f>
        <v>0</v>
      </c>
    </row>
    <row r="85" spans="1:3" ht="30" customHeight="1">
      <c r="A85" s="61" t="s">
        <v>128</v>
      </c>
      <c r="B85" s="62" t="s">
        <v>129</v>
      </c>
      <c r="C85" s="15">
        <v>0</v>
      </c>
    </row>
    <row r="86" spans="1:3" ht="30" customHeight="1">
      <c r="A86" s="61" t="s">
        <v>130</v>
      </c>
      <c r="B86" s="62" t="s">
        <v>131</v>
      </c>
      <c r="C86" s="15">
        <v>0</v>
      </c>
    </row>
    <row r="87" spans="1:3" s="19" customFormat="1" ht="33" customHeight="1">
      <c r="A87" s="76" t="s">
        <v>188</v>
      </c>
      <c r="B87" s="78" t="s">
        <v>147</v>
      </c>
      <c r="C87" s="80">
        <f>C83+C84</f>
        <v>0</v>
      </c>
    </row>
    <row r="88" spans="1:3" s="19" customFormat="1" ht="69" customHeight="1">
      <c r="A88" s="76" t="s">
        <v>189</v>
      </c>
      <c r="B88" s="78" t="s">
        <v>132</v>
      </c>
      <c r="C88" s="80">
        <v>0</v>
      </c>
    </row>
    <row r="89" spans="1:3" s="19" customFormat="1" ht="33" customHeight="1">
      <c r="A89" s="76" t="s">
        <v>190</v>
      </c>
      <c r="B89" s="78" t="s">
        <v>156</v>
      </c>
      <c r="C89" s="80">
        <f>C87-C88</f>
        <v>0</v>
      </c>
    </row>
    <row r="90" spans="1:3" s="19" customFormat="1" ht="33" customHeight="1">
      <c r="A90" s="59" t="s">
        <v>191</v>
      </c>
      <c r="B90" s="79" t="s">
        <v>133</v>
      </c>
      <c r="C90" s="80">
        <f>C7+C13+C20+C21+C22+C23+C71+C79</f>
        <v>57465879</v>
      </c>
    </row>
    <row r="91" spans="1:3" s="19" customFormat="1" ht="33" customHeight="1">
      <c r="A91" s="76" t="s">
        <v>192</v>
      </c>
      <c r="B91" s="78" t="s">
        <v>134</v>
      </c>
      <c r="C91" s="80">
        <f>C10+C16+C25+C26+C47+C48+C50+C74+C82</f>
        <v>57465879</v>
      </c>
    </row>
    <row r="92" spans="1:3" ht="26.25">
      <c r="A92" s="20"/>
      <c r="B92" s="21"/>
      <c r="C92" s="22"/>
    </row>
    <row r="93" spans="1:3" ht="26.25">
      <c r="A93" s="20"/>
      <c r="B93" s="21"/>
      <c r="C93" s="23"/>
    </row>
    <row r="94" spans="1:3" ht="26.25">
      <c r="A94" s="20"/>
      <c r="B94" s="21"/>
      <c r="C94" s="23"/>
    </row>
    <row r="95" ht="26.25">
      <c r="C95" s="23"/>
    </row>
    <row r="96" ht="26.25">
      <c r="C96" s="23"/>
    </row>
    <row r="97" ht="26.25">
      <c r="C97" s="23"/>
    </row>
    <row r="98" ht="26.25">
      <c r="C98" s="23"/>
    </row>
    <row r="99" ht="26.25">
      <c r="C99" s="23"/>
    </row>
    <row r="100" ht="26.25">
      <c r="C100" s="23"/>
    </row>
    <row r="101" ht="26.25">
      <c r="C101" s="23"/>
    </row>
    <row r="102" ht="26.25">
      <c r="C102" s="23"/>
    </row>
    <row r="103" ht="26.25">
      <c r="C103" s="23"/>
    </row>
    <row r="104" ht="26.25">
      <c r="C104" s="23"/>
    </row>
    <row r="105" ht="26.25">
      <c r="C105" s="23"/>
    </row>
    <row r="106" ht="26.25">
      <c r="C106" s="23"/>
    </row>
    <row r="107" ht="26.25">
      <c r="C107" s="23"/>
    </row>
    <row r="108" ht="26.25">
      <c r="C108" s="23"/>
    </row>
    <row r="109" ht="26.25">
      <c r="C109" s="23"/>
    </row>
    <row r="110" ht="26.25">
      <c r="C110" s="23"/>
    </row>
    <row r="111" ht="26.25">
      <c r="C111" s="23"/>
    </row>
  </sheetData>
  <sheetProtection/>
  <mergeCells count="5">
    <mergeCell ref="A1:C1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2" r:id="rId1"/>
  <headerFooter alignWithMargins="0">
    <oddFooter>&amp;R&amp;20&amp;P</oddFooter>
  </headerFooter>
  <rowBreaks count="1" manualBreakCount="1">
    <brk id="4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77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8491987</v>
      </c>
    </row>
    <row r="8" spans="1:3" ht="31.5" customHeight="1">
      <c r="A8" s="35" t="s">
        <v>1</v>
      </c>
      <c r="B8" s="84" t="s">
        <v>160</v>
      </c>
      <c r="C8" s="92">
        <v>996000</v>
      </c>
    </row>
    <row r="9" spans="1:3" ht="31.5" customHeight="1">
      <c r="A9" s="35" t="s">
        <v>2</v>
      </c>
      <c r="B9" s="84" t="s">
        <v>161</v>
      </c>
      <c r="C9" s="92">
        <v>673600</v>
      </c>
    </row>
    <row r="10" spans="1:3" ht="31.5" customHeight="1">
      <c r="A10" s="35" t="s">
        <v>3</v>
      </c>
      <c r="B10" s="84" t="s">
        <v>158</v>
      </c>
      <c r="C10" s="92">
        <v>4048802</v>
      </c>
    </row>
    <row r="11" spans="1:3" ht="31.5" customHeight="1">
      <c r="A11" s="85" t="s">
        <v>64</v>
      </c>
      <c r="B11" s="40" t="s">
        <v>65</v>
      </c>
      <c r="C11" s="92">
        <v>342048</v>
      </c>
    </row>
    <row r="12" spans="1:3" ht="31.5" customHeight="1">
      <c r="A12" s="35" t="s">
        <v>4</v>
      </c>
      <c r="B12" s="84" t="s">
        <v>167</v>
      </c>
      <c r="C12" s="92">
        <v>324037</v>
      </c>
    </row>
    <row r="13" spans="1:3" ht="31.5" customHeight="1">
      <c r="A13" s="35" t="s">
        <v>5</v>
      </c>
      <c r="B13" s="84" t="s">
        <v>162</v>
      </c>
      <c r="C13" s="92">
        <v>334932</v>
      </c>
    </row>
    <row r="14" spans="1:3" ht="31.5" customHeight="1">
      <c r="A14" s="35" t="s">
        <v>6</v>
      </c>
      <c r="B14" s="84" t="s">
        <v>171</v>
      </c>
      <c r="C14" s="92">
        <v>113461</v>
      </c>
    </row>
    <row r="15" spans="1:3" ht="31.5" customHeight="1">
      <c r="A15" s="35" t="s">
        <v>7</v>
      </c>
      <c r="B15" s="84" t="s">
        <v>170</v>
      </c>
      <c r="C15" s="92">
        <v>37800</v>
      </c>
    </row>
    <row r="16" spans="1:3" ht="31.5" customHeight="1">
      <c r="A16" s="35" t="s">
        <v>8</v>
      </c>
      <c r="B16" s="84" t="s">
        <v>163</v>
      </c>
      <c r="C16" s="92">
        <v>234022</v>
      </c>
    </row>
    <row r="17" spans="1:3" ht="31.5" customHeight="1">
      <c r="A17" s="35" t="s">
        <v>9</v>
      </c>
      <c r="B17" s="84" t="s">
        <v>164</v>
      </c>
      <c r="C17" s="92">
        <v>106731</v>
      </c>
    </row>
    <row r="18" spans="1:3" ht="31.5" customHeight="1">
      <c r="A18" s="35" t="s">
        <v>10</v>
      </c>
      <c r="B18" s="84" t="s">
        <v>172</v>
      </c>
      <c r="C18" s="92">
        <v>5439</v>
      </c>
    </row>
    <row r="19" spans="1:3" ht="46.5" customHeight="1">
      <c r="A19" s="35" t="s">
        <v>11</v>
      </c>
      <c r="B19" s="84" t="s">
        <v>165</v>
      </c>
      <c r="C19" s="92">
        <v>15050</v>
      </c>
    </row>
    <row r="20" spans="1:3" ht="31.5" customHeight="1">
      <c r="A20" s="35" t="s">
        <v>12</v>
      </c>
      <c r="B20" s="84" t="s">
        <v>166</v>
      </c>
      <c r="C20" s="92">
        <v>198489</v>
      </c>
    </row>
    <row r="21" spans="1:3" ht="31.5" customHeight="1">
      <c r="A21" s="35" t="s">
        <v>14</v>
      </c>
      <c r="B21" s="41" t="s">
        <v>13</v>
      </c>
      <c r="C21" s="92">
        <v>73530</v>
      </c>
    </row>
    <row r="22" spans="1:3" ht="31.5" customHeight="1">
      <c r="A22" s="36" t="s">
        <v>15</v>
      </c>
      <c r="B22" s="84" t="s">
        <v>168</v>
      </c>
      <c r="C22" s="92">
        <v>1148163</v>
      </c>
    </row>
    <row r="23" spans="1:3" ht="31.5" customHeight="1">
      <c r="A23" s="34" t="s">
        <v>173</v>
      </c>
      <c r="B23" s="40" t="s">
        <v>66</v>
      </c>
      <c r="C23" s="92">
        <v>4641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166931</v>
      </c>
    </row>
    <row r="27" spans="1:3" ht="33" customHeight="1">
      <c r="A27" s="37" t="s">
        <v>139</v>
      </c>
      <c r="B27" s="43" t="s">
        <v>142</v>
      </c>
      <c r="C27" s="92">
        <v>15000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218216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65988</v>
      </c>
    </row>
    <row r="31" spans="1:3" ht="28.5" customHeight="1">
      <c r="A31" s="37" t="s">
        <v>19</v>
      </c>
      <c r="B31" s="46" t="s">
        <v>20</v>
      </c>
      <c r="C31" s="83">
        <v>1945</v>
      </c>
    </row>
    <row r="32" spans="1:3" ht="28.5" customHeight="1">
      <c r="A32" s="37" t="s">
        <v>21</v>
      </c>
      <c r="B32" s="46" t="s">
        <v>22</v>
      </c>
      <c r="C32" s="83">
        <v>10985</v>
      </c>
    </row>
    <row r="33" spans="1:3" ht="28.5" customHeight="1">
      <c r="A33" s="37" t="s">
        <v>23</v>
      </c>
      <c r="B33" s="47" t="s">
        <v>37</v>
      </c>
      <c r="C33" s="30">
        <f>C34+C36+C37+C38+C39+C40</f>
        <v>397</v>
      </c>
    </row>
    <row r="34" spans="1:3" ht="28.5" customHeight="1">
      <c r="A34" s="48" t="s">
        <v>45</v>
      </c>
      <c r="B34" s="49" t="s">
        <v>38</v>
      </c>
      <c r="C34" s="83">
        <v>24</v>
      </c>
    </row>
    <row r="35" spans="1:3" ht="28.5" customHeight="1">
      <c r="A35" s="48" t="s">
        <v>46</v>
      </c>
      <c r="B35" s="50" t="s">
        <v>39</v>
      </c>
      <c r="C35" s="83">
        <v>24</v>
      </c>
    </row>
    <row r="36" spans="1:3" ht="28.5" customHeight="1">
      <c r="A36" s="48" t="s">
        <v>47</v>
      </c>
      <c r="B36" s="49" t="s">
        <v>40</v>
      </c>
      <c r="C36" s="83">
        <v>36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313</v>
      </c>
    </row>
    <row r="40" spans="1:3" ht="28.5" customHeight="1">
      <c r="A40" s="48" t="s">
        <v>51</v>
      </c>
      <c r="B40" s="49" t="s">
        <v>44</v>
      </c>
      <c r="C40" s="83">
        <v>24</v>
      </c>
    </row>
    <row r="41" spans="1:3" ht="28.5" customHeight="1">
      <c r="A41" s="37" t="s">
        <v>24</v>
      </c>
      <c r="B41" s="46" t="s">
        <v>25</v>
      </c>
      <c r="C41" s="30">
        <v>38918</v>
      </c>
    </row>
    <row r="42" spans="1:3" ht="28.5" customHeight="1">
      <c r="A42" s="37" t="s">
        <v>26</v>
      </c>
      <c r="B42" s="47" t="s">
        <v>61</v>
      </c>
      <c r="C42" s="86">
        <f>C43+C44+C45+C46</f>
        <v>7829</v>
      </c>
    </row>
    <row r="43" spans="1:3" ht="28.5" customHeight="1">
      <c r="A43" s="48" t="s">
        <v>56</v>
      </c>
      <c r="B43" s="49" t="s">
        <v>52</v>
      </c>
      <c r="C43" s="30">
        <v>5912</v>
      </c>
    </row>
    <row r="44" spans="1:3" ht="28.5" customHeight="1">
      <c r="A44" s="48" t="s">
        <v>57</v>
      </c>
      <c r="B44" s="49" t="s">
        <v>53</v>
      </c>
      <c r="C44" s="30">
        <v>953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964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5569</v>
      </c>
    </row>
    <row r="49" spans="1:3" ht="43.5" customHeight="1">
      <c r="A49" s="37" t="s">
        <v>30</v>
      </c>
      <c r="B49" s="46" t="s">
        <v>31</v>
      </c>
      <c r="C49" s="92">
        <v>87</v>
      </c>
    </row>
    <row r="50" spans="1:3" ht="35.25" customHeight="1">
      <c r="A50" s="37" t="s">
        <v>32</v>
      </c>
      <c r="B50" s="46" t="s">
        <v>33</v>
      </c>
      <c r="C50" s="83">
        <v>258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37504</v>
      </c>
    </row>
    <row r="52" spans="1:3" ht="42" customHeight="1">
      <c r="A52" s="37" t="s">
        <v>119</v>
      </c>
      <c r="B52" s="46" t="s">
        <v>144</v>
      </c>
      <c r="C52" s="83">
        <v>1609</v>
      </c>
    </row>
    <row r="53" spans="1:3" ht="31.5" customHeight="1">
      <c r="A53" s="37" t="s">
        <v>35</v>
      </c>
      <c r="B53" s="46" t="s">
        <v>63</v>
      </c>
      <c r="C53" s="83">
        <v>33895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2000</v>
      </c>
    </row>
    <row r="56" spans="1:3" ht="32.25" customHeight="1">
      <c r="A56" s="39" t="s">
        <v>127</v>
      </c>
      <c r="B56" s="51" t="s">
        <v>155</v>
      </c>
      <c r="C56" s="95">
        <v>10500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78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1353701</v>
      </c>
    </row>
    <row r="8" spans="1:3" ht="31.5" customHeight="1">
      <c r="A8" s="35" t="s">
        <v>1</v>
      </c>
      <c r="B8" s="84" t="s">
        <v>160</v>
      </c>
      <c r="C8" s="92">
        <v>138207</v>
      </c>
    </row>
    <row r="9" spans="1:3" ht="31.5" customHeight="1">
      <c r="A9" s="35" t="s">
        <v>2</v>
      </c>
      <c r="B9" s="84" t="s">
        <v>161</v>
      </c>
      <c r="C9" s="92">
        <v>97000</v>
      </c>
    </row>
    <row r="10" spans="1:3" ht="31.5" customHeight="1">
      <c r="A10" s="35" t="s">
        <v>3</v>
      </c>
      <c r="B10" s="84" t="s">
        <v>158</v>
      </c>
      <c r="C10" s="92">
        <v>573685</v>
      </c>
    </row>
    <row r="11" spans="1:3" ht="31.5" customHeight="1">
      <c r="A11" s="85" t="s">
        <v>64</v>
      </c>
      <c r="B11" s="40" t="s">
        <v>65</v>
      </c>
      <c r="C11" s="92">
        <v>34000</v>
      </c>
    </row>
    <row r="12" spans="1:3" ht="31.5" customHeight="1">
      <c r="A12" s="35" t="s">
        <v>4</v>
      </c>
      <c r="B12" s="84" t="s">
        <v>167</v>
      </c>
      <c r="C12" s="92">
        <v>46000</v>
      </c>
    </row>
    <row r="13" spans="1:3" ht="31.5" customHeight="1">
      <c r="A13" s="35" t="s">
        <v>5</v>
      </c>
      <c r="B13" s="84" t="s">
        <v>162</v>
      </c>
      <c r="C13" s="92">
        <v>46000</v>
      </c>
    </row>
    <row r="14" spans="1:3" ht="31.5" customHeight="1">
      <c r="A14" s="35" t="s">
        <v>6</v>
      </c>
      <c r="B14" s="84" t="s">
        <v>171</v>
      </c>
      <c r="C14" s="92">
        <v>47677</v>
      </c>
    </row>
    <row r="15" spans="1:3" ht="31.5" customHeight="1">
      <c r="A15" s="35" t="s">
        <v>7</v>
      </c>
      <c r="B15" s="84" t="s">
        <v>170</v>
      </c>
      <c r="C15" s="92">
        <v>7823</v>
      </c>
    </row>
    <row r="16" spans="1:3" ht="31.5" customHeight="1">
      <c r="A16" s="35" t="s">
        <v>8</v>
      </c>
      <c r="B16" s="84" t="s">
        <v>163</v>
      </c>
      <c r="C16" s="92">
        <v>45826</v>
      </c>
    </row>
    <row r="17" spans="1:3" ht="31.5" customHeight="1">
      <c r="A17" s="35" t="s">
        <v>9</v>
      </c>
      <c r="B17" s="84" t="s">
        <v>164</v>
      </c>
      <c r="C17" s="92">
        <v>17000</v>
      </c>
    </row>
    <row r="18" spans="1:3" ht="31.5" customHeight="1">
      <c r="A18" s="35" t="s">
        <v>10</v>
      </c>
      <c r="B18" s="84" t="s">
        <v>172</v>
      </c>
      <c r="C18" s="92">
        <v>2000</v>
      </c>
    </row>
    <row r="19" spans="1:3" ht="46.5" customHeight="1">
      <c r="A19" s="35" t="s">
        <v>11</v>
      </c>
      <c r="B19" s="84" t="s">
        <v>165</v>
      </c>
      <c r="C19" s="92">
        <v>4000</v>
      </c>
    </row>
    <row r="20" spans="1:3" ht="31.5" customHeight="1">
      <c r="A20" s="35" t="s">
        <v>12</v>
      </c>
      <c r="B20" s="84" t="s">
        <v>166</v>
      </c>
      <c r="C20" s="92">
        <v>29000</v>
      </c>
    </row>
    <row r="21" spans="1:3" ht="31.5" customHeight="1">
      <c r="A21" s="35" t="s">
        <v>14</v>
      </c>
      <c r="B21" s="41" t="s">
        <v>13</v>
      </c>
      <c r="C21" s="92">
        <v>17500</v>
      </c>
    </row>
    <row r="22" spans="1:3" ht="31.5" customHeight="1">
      <c r="A22" s="36" t="s">
        <v>15</v>
      </c>
      <c r="B22" s="84" t="s">
        <v>168</v>
      </c>
      <c r="C22" s="92">
        <v>190370</v>
      </c>
    </row>
    <row r="23" spans="1:3" ht="31.5" customHeight="1">
      <c r="A23" s="34" t="s">
        <v>173</v>
      </c>
      <c r="B23" s="40" t="s">
        <v>66</v>
      </c>
      <c r="C23" s="92">
        <v>550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90813</v>
      </c>
    </row>
    <row r="27" spans="1:3" ht="33" customHeight="1">
      <c r="A27" s="37" t="s">
        <v>139</v>
      </c>
      <c r="B27" s="43" t="s">
        <v>142</v>
      </c>
      <c r="C27" s="92">
        <v>800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49146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14093</v>
      </c>
    </row>
    <row r="31" spans="1:3" ht="28.5" customHeight="1">
      <c r="A31" s="37" t="s">
        <v>19</v>
      </c>
      <c r="B31" s="46" t="s">
        <v>20</v>
      </c>
      <c r="C31" s="83">
        <v>739</v>
      </c>
    </row>
    <row r="32" spans="1:3" ht="28.5" customHeight="1">
      <c r="A32" s="37" t="s">
        <v>21</v>
      </c>
      <c r="B32" s="46" t="s">
        <v>22</v>
      </c>
      <c r="C32" s="83">
        <v>1370</v>
      </c>
    </row>
    <row r="33" spans="1:3" ht="28.5" customHeight="1">
      <c r="A33" s="37" t="s">
        <v>23</v>
      </c>
      <c r="B33" s="47" t="s">
        <v>37</v>
      </c>
      <c r="C33" s="30">
        <f>C34+C36+C37+C38+C39+C40</f>
        <v>102</v>
      </c>
    </row>
    <row r="34" spans="1:3" ht="28.5" customHeight="1">
      <c r="A34" s="48" t="s">
        <v>45</v>
      </c>
      <c r="B34" s="49" t="s">
        <v>38</v>
      </c>
      <c r="C34" s="83">
        <v>0</v>
      </c>
    </row>
    <row r="35" spans="1:3" ht="28.5" customHeight="1">
      <c r="A35" s="48" t="s">
        <v>46</v>
      </c>
      <c r="B35" s="50" t="s">
        <v>39</v>
      </c>
      <c r="C35" s="83">
        <v>0</v>
      </c>
    </row>
    <row r="36" spans="1:3" ht="28.5" customHeight="1">
      <c r="A36" s="48" t="s">
        <v>47</v>
      </c>
      <c r="B36" s="49" t="s">
        <v>40</v>
      </c>
      <c r="C36" s="83">
        <v>0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100</v>
      </c>
    </row>
    <row r="40" spans="1:3" ht="28.5" customHeight="1">
      <c r="A40" s="48" t="s">
        <v>51</v>
      </c>
      <c r="B40" s="49" t="s">
        <v>44</v>
      </c>
      <c r="C40" s="83">
        <v>2</v>
      </c>
    </row>
    <row r="41" spans="1:3" ht="28.5" customHeight="1">
      <c r="A41" s="37" t="s">
        <v>24</v>
      </c>
      <c r="B41" s="46" t="s">
        <v>25</v>
      </c>
      <c r="C41" s="30">
        <v>8128</v>
      </c>
    </row>
    <row r="42" spans="1:3" ht="28.5" customHeight="1">
      <c r="A42" s="37" t="s">
        <v>26</v>
      </c>
      <c r="B42" s="47" t="s">
        <v>61</v>
      </c>
      <c r="C42" s="86">
        <f>C43+C44+C45+C46</f>
        <v>1641</v>
      </c>
    </row>
    <row r="43" spans="1:3" ht="28.5" customHeight="1">
      <c r="A43" s="48" t="s">
        <v>56</v>
      </c>
      <c r="B43" s="49" t="s">
        <v>52</v>
      </c>
      <c r="C43" s="30">
        <v>1235</v>
      </c>
    </row>
    <row r="44" spans="1:3" ht="28.5" customHeight="1">
      <c r="A44" s="48" t="s">
        <v>57</v>
      </c>
      <c r="B44" s="49" t="s">
        <v>53</v>
      </c>
      <c r="C44" s="30">
        <v>199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207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1872</v>
      </c>
    </row>
    <row r="49" spans="1:3" ht="43.5" customHeight="1">
      <c r="A49" s="37" t="s">
        <v>30</v>
      </c>
      <c r="B49" s="46" t="s">
        <v>31</v>
      </c>
      <c r="C49" s="92">
        <v>57</v>
      </c>
    </row>
    <row r="50" spans="1:3" ht="35.25" customHeight="1">
      <c r="A50" s="37" t="s">
        <v>32</v>
      </c>
      <c r="B50" s="46" t="s">
        <v>33</v>
      </c>
      <c r="C50" s="83">
        <v>184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6732</v>
      </c>
    </row>
    <row r="52" spans="1:3" ht="42" customHeight="1">
      <c r="A52" s="37" t="s">
        <v>119</v>
      </c>
      <c r="B52" s="46" t="s">
        <v>144</v>
      </c>
      <c r="C52" s="83">
        <v>1632</v>
      </c>
    </row>
    <row r="53" spans="1:3" ht="31.5" customHeight="1">
      <c r="A53" s="37" t="s">
        <v>35</v>
      </c>
      <c r="B53" s="46" t="s">
        <v>63</v>
      </c>
      <c r="C53" s="83">
        <v>5000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100</v>
      </c>
    </row>
    <row r="56" spans="1:3" ht="32.25" customHeight="1">
      <c r="A56" s="39" t="s">
        <v>127</v>
      </c>
      <c r="B56" s="51" t="s">
        <v>155</v>
      </c>
      <c r="C56" s="95">
        <v>0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79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2538238</v>
      </c>
    </row>
    <row r="8" spans="1:3" ht="31.5" customHeight="1">
      <c r="A8" s="35" t="s">
        <v>1</v>
      </c>
      <c r="B8" s="84" t="s">
        <v>160</v>
      </c>
      <c r="C8" s="92">
        <v>302532</v>
      </c>
    </row>
    <row r="9" spans="1:3" ht="31.5" customHeight="1">
      <c r="A9" s="35" t="s">
        <v>2</v>
      </c>
      <c r="B9" s="84" t="s">
        <v>161</v>
      </c>
      <c r="C9" s="92">
        <v>165069</v>
      </c>
    </row>
    <row r="10" spans="1:3" ht="31.5" customHeight="1">
      <c r="A10" s="35" t="s">
        <v>3</v>
      </c>
      <c r="B10" s="84" t="s">
        <v>158</v>
      </c>
      <c r="C10" s="92">
        <v>1063631</v>
      </c>
    </row>
    <row r="11" spans="1:3" ht="31.5" customHeight="1">
      <c r="A11" s="85" t="s">
        <v>64</v>
      </c>
      <c r="B11" s="40" t="s">
        <v>65</v>
      </c>
      <c r="C11" s="92">
        <v>53297</v>
      </c>
    </row>
    <row r="12" spans="1:3" ht="31.5" customHeight="1">
      <c r="A12" s="35" t="s">
        <v>4</v>
      </c>
      <c r="B12" s="84" t="s">
        <v>167</v>
      </c>
      <c r="C12" s="92">
        <v>72305</v>
      </c>
    </row>
    <row r="13" spans="1:3" ht="31.5" customHeight="1">
      <c r="A13" s="35" t="s">
        <v>5</v>
      </c>
      <c r="B13" s="84" t="s">
        <v>162</v>
      </c>
      <c r="C13" s="92">
        <v>95614</v>
      </c>
    </row>
    <row r="14" spans="1:3" ht="31.5" customHeight="1">
      <c r="A14" s="35" t="s">
        <v>6</v>
      </c>
      <c r="B14" s="84" t="s">
        <v>171</v>
      </c>
      <c r="C14" s="92">
        <v>70095</v>
      </c>
    </row>
    <row r="15" spans="1:3" ht="31.5" customHeight="1">
      <c r="A15" s="35" t="s">
        <v>7</v>
      </c>
      <c r="B15" s="84" t="s">
        <v>170</v>
      </c>
      <c r="C15" s="92">
        <v>12189</v>
      </c>
    </row>
    <row r="16" spans="1:3" ht="31.5" customHeight="1">
      <c r="A16" s="35" t="s">
        <v>8</v>
      </c>
      <c r="B16" s="84" t="s">
        <v>163</v>
      </c>
      <c r="C16" s="92">
        <v>81471</v>
      </c>
    </row>
    <row r="17" spans="1:3" ht="31.5" customHeight="1">
      <c r="A17" s="35" t="s">
        <v>9</v>
      </c>
      <c r="B17" s="84" t="s">
        <v>164</v>
      </c>
      <c r="C17" s="92">
        <v>24542</v>
      </c>
    </row>
    <row r="18" spans="1:3" ht="31.5" customHeight="1">
      <c r="A18" s="35" t="s">
        <v>10</v>
      </c>
      <c r="B18" s="84" t="s">
        <v>172</v>
      </c>
      <c r="C18" s="92">
        <v>2396</v>
      </c>
    </row>
    <row r="19" spans="1:3" ht="46.5" customHeight="1">
      <c r="A19" s="35" t="s">
        <v>11</v>
      </c>
      <c r="B19" s="84" t="s">
        <v>165</v>
      </c>
      <c r="C19" s="92">
        <v>3914</v>
      </c>
    </row>
    <row r="20" spans="1:3" ht="31.5" customHeight="1">
      <c r="A20" s="35" t="s">
        <v>12</v>
      </c>
      <c r="B20" s="84" t="s">
        <v>166</v>
      </c>
      <c r="C20" s="92">
        <v>54068</v>
      </c>
    </row>
    <row r="21" spans="1:3" ht="31.5" customHeight="1">
      <c r="A21" s="35" t="s">
        <v>14</v>
      </c>
      <c r="B21" s="41" t="s">
        <v>13</v>
      </c>
      <c r="C21" s="92">
        <v>29411</v>
      </c>
    </row>
    <row r="22" spans="1:3" ht="31.5" customHeight="1">
      <c r="A22" s="36" t="s">
        <v>15</v>
      </c>
      <c r="B22" s="84" t="s">
        <v>168</v>
      </c>
      <c r="C22" s="92">
        <v>387104</v>
      </c>
    </row>
    <row r="23" spans="1:3" ht="31.5" customHeight="1">
      <c r="A23" s="34" t="s">
        <v>173</v>
      </c>
      <c r="B23" s="40" t="s">
        <v>66</v>
      </c>
      <c r="C23" s="92">
        <v>694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173797</v>
      </c>
    </row>
    <row r="27" spans="1:3" ht="33" customHeight="1">
      <c r="A27" s="37" t="s">
        <v>139</v>
      </c>
      <c r="B27" s="43" t="s">
        <v>142</v>
      </c>
      <c r="C27" s="92">
        <v>100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99677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22610</v>
      </c>
    </row>
    <row r="31" spans="1:3" ht="28.5" customHeight="1">
      <c r="A31" s="37" t="s">
        <v>19</v>
      </c>
      <c r="B31" s="46" t="s">
        <v>20</v>
      </c>
      <c r="C31" s="83">
        <v>861</v>
      </c>
    </row>
    <row r="32" spans="1:3" ht="28.5" customHeight="1">
      <c r="A32" s="37" t="s">
        <v>21</v>
      </c>
      <c r="B32" s="46" t="s">
        <v>22</v>
      </c>
      <c r="C32" s="83">
        <v>2218</v>
      </c>
    </row>
    <row r="33" spans="1:3" ht="28.5" customHeight="1">
      <c r="A33" s="37" t="s">
        <v>23</v>
      </c>
      <c r="B33" s="47" t="s">
        <v>37</v>
      </c>
      <c r="C33" s="30">
        <f>C34+C36+C37+C38+C39+C40</f>
        <v>103</v>
      </c>
    </row>
    <row r="34" spans="1:3" ht="28.5" customHeight="1">
      <c r="A34" s="48" t="s">
        <v>45</v>
      </c>
      <c r="B34" s="49" t="s">
        <v>38</v>
      </c>
      <c r="C34" s="83">
        <v>22</v>
      </c>
    </row>
    <row r="35" spans="1:3" ht="28.5" customHeight="1">
      <c r="A35" s="48" t="s">
        <v>46</v>
      </c>
      <c r="B35" s="50" t="s">
        <v>39</v>
      </c>
      <c r="C35" s="83">
        <v>22</v>
      </c>
    </row>
    <row r="36" spans="1:3" ht="28.5" customHeight="1">
      <c r="A36" s="48" t="s">
        <v>47</v>
      </c>
      <c r="B36" s="49" t="s">
        <v>40</v>
      </c>
      <c r="C36" s="83">
        <v>0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52</v>
      </c>
    </row>
    <row r="40" spans="1:3" ht="28.5" customHeight="1">
      <c r="A40" s="48" t="s">
        <v>51</v>
      </c>
      <c r="B40" s="49" t="s">
        <v>44</v>
      </c>
      <c r="C40" s="83">
        <v>29</v>
      </c>
    </row>
    <row r="41" spans="1:3" ht="28.5" customHeight="1">
      <c r="A41" s="37" t="s">
        <v>24</v>
      </c>
      <c r="B41" s="46" t="s">
        <v>25</v>
      </c>
      <c r="C41" s="30">
        <v>12812</v>
      </c>
    </row>
    <row r="42" spans="1:3" ht="28.5" customHeight="1">
      <c r="A42" s="37" t="s">
        <v>26</v>
      </c>
      <c r="B42" s="47" t="s">
        <v>61</v>
      </c>
      <c r="C42" s="86">
        <f>C43+C44+C45+C46</f>
        <v>2588</v>
      </c>
    </row>
    <row r="43" spans="1:3" ht="28.5" customHeight="1">
      <c r="A43" s="48" t="s">
        <v>56</v>
      </c>
      <c r="B43" s="49" t="s">
        <v>52</v>
      </c>
      <c r="C43" s="30">
        <v>1946</v>
      </c>
    </row>
    <row r="44" spans="1:3" ht="28.5" customHeight="1">
      <c r="A44" s="48" t="s">
        <v>57</v>
      </c>
      <c r="B44" s="49" t="s">
        <v>53</v>
      </c>
      <c r="C44" s="30">
        <v>314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328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3335</v>
      </c>
    </row>
    <row r="49" spans="1:3" ht="43.5" customHeight="1">
      <c r="A49" s="37" t="s">
        <v>30</v>
      </c>
      <c r="B49" s="46" t="s">
        <v>31</v>
      </c>
      <c r="C49" s="92">
        <v>480</v>
      </c>
    </row>
    <row r="50" spans="1:3" ht="35.25" customHeight="1">
      <c r="A50" s="37" t="s">
        <v>32</v>
      </c>
      <c r="B50" s="46" t="s">
        <v>33</v>
      </c>
      <c r="C50" s="83">
        <v>213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10554</v>
      </c>
    </row>
    <row r="52" spans="1:3" ht="42" customHeight="1">
      <c r="A52" s="37" t="s">
        <v>119</v>
      </c>
      <c r="B52" s="46" t="s">
        <v>144</v>
      </c>
      <c r="C52" s="83">
        <v>247</v>
      </c>
    </row>
    <row r="53" spans="1:3" ht="31.5" customHeight="1">
      <c r="A53" s="37" t="s">
        <v>35</v>
      </c>
      <c r="B53" s="46" t="s">
        <v>63</v>
      </c>
      <c r="C53" s="83">
        <v>10057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250</v>
      </c>
    </row>
    <row r="56" spans="1:3" ht="32.25" customHeight="1">
      <c r="A56" s="39" t="s">
        <v>127</v>
      </c>
      <c r="B56" s="51" t="s">
        <v>155</v>
      </c>
      <c r="C56" s="95">
        <v>1888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tabSelected="1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80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1607368</v>
      </c>
    </row>
    <row r="8" spans="1:3" ht="31.5" customHeight="1">
      <c r="A8" s="35" t="s">
        <v>1</v>
      </c>
      <c r="B8" s="84" t="s">
        <v>160</v>
      </c>
      <c r="C8" s="92">
        <v>225056</v>
      </c>
    </row>
    <row r="9" spans="1:3" ht="31.5" customHeight="1">
      <c r="A9" s="35" t="s">
        <v>2</v>
      </c>
      <c r="B9" s="84" t="s">
        <v>161</v>
      </c>
      <c r="C9" s="92">
        <v>134800</v>
      </c>
    </row>
    <row r="10" spans="1:3" ht="31.5" customHeight="1">
      <c r="A10" s="35" t="s">
        <v>3</v>
      </c>
      <c r="B10" s="84" t="s">
        <v>158</v>
      </c>
      <c r="C10" s="92">
        <v>684000</v>
      </c>
    </row>
    <row r="11" spans="1:3" ht="31.5" customHeight="1">
      <c r="A11" s="85" t="s">
        <v>64</v>
      </c>
      <c r="B11" s="40" t="s">
        <v>65</v>
      </c>
      <c r="C11" s="92">
        <v>34500</v>
      </c>
    </row>
    <row r="12" spans="1:3" ht="31.5" customHeight="1">
      <c r="A12" s="35" t="s">
        <v>4</v>
      </c>
      <c r="B12" s="84" t="s">
        <v>167</v>
      </c>
      <c r="C12" s="92">
        <v>62200</v>
      </c>
    </row>
    <row r="13" spans="1:3" ht="31.5" customHeight="1">
      <c r="A13" s="35" t="s">
        <v>5</v>
      </c>
      <c r="B13" s="84" t="s">
        <v>162</v>
      </c>
      <c r="C13" s="92">
        <v>36700</v>
      </c>
    </row>
    <row r="14" spans="1:3" ht="31.5" customHeight="1">
      <c r="A14" s="35" t="s">
        <v>6</v>
      </c>
      <c r="B14" s="84" t="s">
        <v>171</v>
      </c>
      <c r="C14" s="92">
        <v>24220</v>
      </c>
    </row>
    <row r="15" spans="1:3" ht="31.5" customHeight="1">
      <c r="A15" s="35" t="s">
        <v>7</v>
      </c>
      <c r="B15" s="84" t="s">
        <v>170</v>
      </c>
      <c r="C15" s="92">
        <v>7700</v>
      </c>
    </row>
    <row r="16" spans="1:3" ht="31.5" customHeight="1">
      <c r="A16" s="35" t="s">
        <v>8</v>
      </c>
      <c r="B16" s="84" t="s">
        <v>163</v>
      </c>
      <c r="C16" s="92">
        <v>60920</v>
      </c>
    </row>
    <row r="17" spans="1:3" ht="31.5" customHeight="1">
      <c r="A17" s="35" t="s">
        <v>9</v>
      </c>
      <c r="B17" s="84" t="s">
        <v>164</v>
      </c>
      <c r="C17" s="92">
        <v>19400</v>
      </c>
    </row>
    <row r="18" spans="1:3" ht="31.5" customHeight="1">
      <c r="A18" s="35" t="s">
        <v>10</v>
      </c>
      <c r="B18" s="84" t="s">
        <v>172</v>
      </c>
      <c r="C18" s="92">
        <v>1200</v>
      </c>
    </row>
    <row r="19" spans="1:3" ht="46.5" customHeight="1">
      <c r="A19" s="35" t="s">
        <v>11</v>
      </c>
      <c r="B19" s="84" t="s">
        <v>165</v>
      </c>
      <c r="C19" s="92">
        <v>4240</v>
      </c>
    </row>
    <row r="20" spans="1:3" ht="31.5" customHeight="1">
      <c r="A20" s="35" t="s">
        <v>12</v>
      </c>
      <c r="B20" s="84" t="s">
        <v>166</v>
      </c>
      <c r="C20" s="92">
        <v>31068</v>
      </c>
    </row>
    <row r="21" spans="1:3" ht="31.5" customHeight="1">
      <c r="A21" s="35" t="s">
        <v>14</v>
      </c>
      <c r="B21" s="41" t="s">
        <v>13</v>
      </c>
      <c r="C21" s="92">
        <v>17650</v>
      </c>
    </row>
    <row r="22" spans="1:3" ht="31.5" customHeight="1">
      <c r="A22" s="36" t="s">
        <v>15</v>
      </c>
      <c r="B22" s="84" t="s">
        <v>168</v>
      </c>
      <c r="C22" s="92">
        <v>229173</v>
      </c>
    </row>
    <row r="23" spans="1:3" ht="31.5" customHeight="1">
      <c r="A23" s="34" t="s">
        <v>173</v>
      </c>
      <c r="B23" s="40" t="s">
        <v>66</v>
      </c>
      <c r="C23" s="92">
        <v>1400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68841</v>
      </c>
    </row>
    <row r="27" spans="1:3" ht="33" customHeight="1">
      <c r="A27" s="37" t="s">
        <v>139</v>
      </c>
      <c r="B27" s="43" t="s">
        <v>142</v>
      </c>
      <c r="C27" s="92">
        <v>200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63855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14259</v>
      </c>
    </row>
    <row r="31" spans="1:3" ht="28.5" customHeight="1">
      <c r="A31" s="37" t="s">
        <v>19</v>
      </c>
      <c r="B31" s="46" t="s">
        <v>20</v>
      </c>
      <c r="C31" s="83">
        <v>558</v>
      </c>
    </row>
    <row r="32" spans="1:3" ht="28.5" customHeight="1">
      <c r="A32" s="37" t="s">
        <v>21</v>
      </c>
      <c r="B32" s="46" t="s">
        <v>22</v>
      </c>
      <c r="C32" s="83">
        <v>913</v>
      </c>
    </row>
    <row r="33" spans="1:3" ht="28.5" customHeight="1">
      <c r="A33" s="37" t="s">
        <v>23</v>
      </c>
      <c r="B33" s="47" t="s">
        <v>37</v>
      </c>
      <c r="C33" s="30">
        <f>C34+C36+C37+C38+C39+C40</f>
        <v>186</v>
      </c>
    </row>
    <row r="34" spans="1:3" ht="28.5" customHeight="1">
      <c r="A34" s="48" t="s">
        <v>45</v>
      </c>
      <c r="B34" s="49" t="s">
        <v>38</v>
      </c>
      <c r="C34" s="83">
        <v>15</v>
      </c>
    </row>
    <row r="35" spans="1:3" ht="28.5" customHeight="1">
      <c r="A35" s="48" t="s">
        <v>46</v>
      </c>
      <c r="B35" s="50" t="s">
        <v>39</v>
      </c>
      <c r="C35" s="83">
        <v>15</v>
      </c>
    </row>
    <row r="36" spans="1:3" ht="28.5" customHeight="1">
      <c r="A36" s="48" t="s">
        <v>47</v>
      </c>
      <c r="B36" s="49" t="s">
        <v>40</v>
      </c>
      <c r="C36" s="83">
        <v>32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134</v>
      </c>
    </row>
    <row r="40" spans="1:3" ht="28.5" customHeight="1">
      <c r="A40" s="48" t="s">
        <v>51</v>
      </c>
      <c r="B40" s="49" t="s">
        <v>44</v>
      </c>
      <c r="C40" s="83">
        <v>5</v>
      </c>
    </row>
    <row r="41" spans="1:3" ht="28.5" customHeight="1">
      <c r="A41" s="37" t="s">
        <v>24</v>
      </c>
      <c r="B41" s="46" t="s">
        <v>25</v>
      </c>
      <c r="C41" s="30">
        <v>9054</v>
      </c>
    </row>
    <row r="42" spans="1:3" ht="28.5" customHeight="1">
      <c r="A42" s="37" t="s">
        <v>26</v>
      </c>
      <c r="B42" s="47" t="s">
        <v>61</v>
      </c>
      <c r="C42" s="86">
        <f>C43+C44+C45+C46</f>
        <v>1833</v>
      </c>
    </row>
    <row r="43" spans="1:3" ht="28.5" customHeight="1">
      <c r="A43" s="48" t="s">
        <v>56</v>
      </c>
      <c r="B43" s="49" t="s">
        <v>52</v>
      </c>
      <c r="C43" s="30">
        <v>1375</v>
      </c>
    </row>
    <row r="44" spans="1:3" ht="28.5" customHeight="1">
      <c r="A44" s="48" t="s">
        <v>57</v>
      </c>
      <c r="B44" s="49" t="s">
        <v>53</v>
      </c>
      <c r="C44" s="30">
        <v>222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236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1266</v>
      </c>
    </row>
    <row r="49" spans="1:3" ht="43.5" customHeight="1">
      <c r="A49" s="37" t="s">
        <v>30</v>
      </c>
      <c r="B49" s="46" t="s">
        <v>31</v>
      </c>
      <c r="C49" s="92">
        <v>227</v>
      </c>
    </row>
    <row r="50" spans="1:3" ht="35.25" customHeight="1">
      <c r="A50" s="37" t="s">
        <v>32</v>
      </c>
      <c r="B50" s="46" t="s">
        <v>33</v>
      </c>
      <c r="C50" s="83">
        <v>222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7121</v>
      </c>
    </row>
    <row r="52" spans="1:3" ht="42" customHeight="1">
      <c r="A52" s="37" t="s">
        <v>119</v>
      </c>
      <c r="B52" s="46" t="s">
        <v>144</v>
      </c>
      <c r="C52" s="83">
        <v>175</v>
      </c>
    </row>
    <row r="53" spans="1:3" ht="31.5" customHeight="1">
      <c r="A53" s="37" t="s">
        <v>35</v>
      </c>
      <c r="B53" s="46" t="s">
        <v>63</v>
      </c>
      <c r="C53" s="83">
        <v>6496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450</v>
      </c>
    </row>
    <row r="56" spans="1:3" ht="32.25" customHeight="1">
      <c r="A56" s="39" t="s">
        <v>127</v>
      </c>
      <c r="B56" s="51" t="s">
        <v>155</v>
      </c>
      <c r="C56" s="95">
        <v>48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81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3159038</v>
      </c>
    </row>
    <row r="8" spans="1:3" ht="31.5" customHeight="1">
      <c r="A8" s="35" t="s">
        <v>1</v>
      </c>
      <c r="B8" s="84" t="s">
        <v>160</v>
      </c>
      <c r="C8" s="92">
        <v>416820</v>
      </c>
    </row>
    <row r="9" spans="1:3" ht="31.5" customHeight="1">
      <c r="A9" s="35" t="s">
        <v>2</v>
      </c>
      <c r="B9" s="84" t="s">
        <v>161</v>
      </c>
      <c r="C9" s="92">
        <v>260042</v>
      </c>
    </row>
    <row r="10" spans="1:3" ht="31.5" customHeight="1">
      <c r="A10" s="35" t="s">
        <v>3</v>
      </c>
      <c r="B10" s="84" t="s">
        <v>158</v>
      </c>
      <c r="C10" s="92">
        <v>1390078</v>
      </c>
    </row>
    <row r="11" spans="1:3" ht="31.5" customHeight="1">
      <c r="A11" s="85" t="s">
        <v>64</v>
      </c>
      <c r="B11" s="40" t="s">
        <v>65</v>
      </c>
      <c r="C11" s="92">
        <v>59000</v>
      </c>
    </row>
    <row r="12" spans="1:3" ht="31.5" customHeight="1">
      <c r="A12" s="35" t="s">
        <v>4</v>
      </c>
      <c r="B12" s="84" t="s">
        <v>167</v>
      </c>
      <c r="C12" s="92">
        <v>116700</v>
      </c>
    </row>
    <row r="13" spans="1:3" ht="31.5" customHeight="1">
      <c r="A13" s="35" t="s">
        <v>5</v>
      </c>
      <c r="B13" s="84" t="s">
        <v>162</v>
      </c>
      <c r="C13" s="92">
        <v>80189</v>
      </c>
    </row>
    <row r="14" spans="1:3" ht="31.5" customHeight="1">
      <c r="A14" s="35" t="s">
        <v>6</v>
      </c>
      <c r="B14" s="84" t="s">
        <v>171</v>
      </c>
      <c r="C14" s="92">
        <v>31300</v>
      </c>
    </row>
    <row r="15" spans="1:3" ht="31.5" customHeight="1">
      <c r="A15" s="35" t="s">
        <v>7</v>
      </c>
      <c r="B15" s="84" t="s">
        <v>170</v>
      </c>
      <c r="C15" s="92">
        <v>15000</v>
      </c>
    </row>
    <row r="16" spans="1:3" ht="31.5" customHeight="1">
      <c r="A16" s="35" t="s">
        <v>8</v>
      </c>
      <c r="B16" s="84" t="s">
        <v>163</v>
      </c>
      <c r="C16" s="92">
        <v>105031</v>
      </c>
    </row>
    <row r="17" spans="1:3" ht="31.5" customHeight="1">
      <c r="A17" s="35" t="s">
        <v>9</v>
      </c>
      <c r="B17" s="84" t="s">
        <v>164</v>
      </c>
      <c r="C17" s="92">
        <v>32641</v>
      </c>
    </row>
    <row r="18" spans="1:3" ht="31.5" customHeight="1">
      <c r="A18" s="35" t="s">
        <v>10</v>
      </c>
      <c r="B18" s="84" t="s">
        <v>172</v>
      </c>
      <c r="C18" s="92">
        <v>1459</v>
      </c>
    </row>
    <row r="19" spans="1:3" ht="46.5" customHeight="1">
      <c r="A19" s="35" t="s">
        <v>11</v>
      </c>
      <c r="B19" s="84" t="s">
        <v>165</v>
      </c>
      <c r="C19" s="92">
        <v>8000</v>
      </c>
    </row>
    <row r="20" spans="1:3" ht="31.5" customHeight="1">
      <c r="A20" s="35" t="s">
        <v>12</v>
      </c>
      <c r="B20" s="84" t="s">
        <v>166</v>
      </c>
      <c r="C20" s="92">
        <v>79400</v>
      </c>
    </row>
    <row r="21" spans="1:3" ht="31.5" customHeight="1">
      <c r="A21" s="35" t="s">
        <v>14</v>
      </c>
      <c r="B21" s="41" t="s">
        <v>13</v>
      </c>
      <c r="C21" s="92">
        <v>25308</v>
      </c>
    </row>
    <row r="22" spans="1:3" ht="31.5" customHeight="1">
      <c r="A22" s="36" t="s">
        <v>15</v>
      </c>
      <c r="B22" s="84" t="s">
        <v>168</v>
      </c>
      <c r="C22" s="92">
        <v>463969</v>
      </c>
    </row>
    <row r="23" spans="1:3" ht="31.5" customHeight="1">
      <c r="A23" s="34" t="s">
        <v>173</v>
      </c>
      <c r="B23" s="40" t="s">
        <v>66</v>
      </c>
      <c r="C23" s="92">
        <v>957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132796</v>
      </c>
    </row>
    <row r="27" spans="1:3" ht="33" customHeight="1">
      <c r="A27" s="37" t="s">
        <v>139</v>
      </c>
      <c r="B27" s="43" t="s">
        <v>142</v>
      </c>
      <c r="C27" s="92">
        <v>305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96562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29450</v>
      </c>
    </row>
    <row r="31" spans="1:3" ht="28.5" customHeight="1">
      <c r="A31" s="37" t="s">
        <v>19</v>
      </c>
      <c r="B31" s="46" t="s">
        <v>20</v>
      </c>
      <c r="C31" s="83">
        <v>1250</v>
      </c>
    </row>
    <row r="32" spans="1:3" ht="28.5" customHeight="1">
      <c r="A32" s="37" t="s">
        <v>21</v>
      </c>
      <c r="B32" s="46" t="s">
        <v>22</v>
      </c>
      <c r="C32" s="83">
        <v>2992</v>
      </c>
    </row>
    <row r="33" spans="1:3" ht="28.5" customHeight="1">
      <c r="A33" s="37" t="s">
        <v>23</v>
      </c>
      <c r="B33" s="47" t="s">
        <v>37</v>
      </c>
      <c r="C33" s="30">
        <f>C34+C36+C37+C38+C39+C40</f>
        <v>261</v>
      </c>
    </row>
    <row r="34" spans="1:3" ht="28.5" customHeight="1">
      <c r="A34" s="48" t="s">
        <v>45</v>
      </c>
      <c r="B34" s="49" t="s">
        <v>38</v>
      </c>
      <c r="C34" s="83">
        <v>33</v>
      </c>
    </row>
    <row r="35" spans="1:3" ht="28.5" customHeight="1">
      <c r="A35" s="48" t="s">
        <v>46</v>
      </c>
      <c r="B35" s="50" t="s">
        <v>39</v>
      </c>
      <c r="C35" s="83">
        <v>33</v>
      </c>
    </row>
    <row r="36" spans="1:3" ht="28.5" customHeight="1">
      <c r="A36" s="48" t="s">
        <v>47</v>
      </c>
      <c r="B36" s="49" t="s">
        <v>40</v>
      </c>
      <c r="C36" s="83">
        <v>0</v>
      </c>
    </row>
    <row r="37" spans="1:3" ht="28.5" customHeight="1">
      <c r="A37" s="48" t="s">
        <v>48</v>
      </c>
      <c r="B37" s="49" t="s">
        <v>41</v>
      </c>
      <c r="C37" s="83">
        <v>6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212</v>
      </c>
    </row>
    <row r="40" spans="1:3" ht="28.5" customHeight="1">
      <c r="A40" s="48" t="s">
        <v>51</v>
      </c>
      <c r="B40" s="49" t="s">
        <v>44</v>
      </c>
      <c r="C40" s="83">
        <v>10</v>
      </c>
    </row>
    <row r="41" spans="1:3" ht="28.5" customHeight="1">
      <c r="A41" s="37" t="s">
        <v>24</v>
      </c>
      <c r="B41" s="46" t="s">
        <v>25</v>
      </c>
      <c r="C41" s="30">
        <v>17671</v>
      </c>
    </row>
    <row r="42" spans="1:3" ht="28.5" customHeight="1">
      <c r="A42" s="37" t="s">
        <v>26</v>
      </c>
      <c r="B42" s="47" t="s">
        <v>61</v>
      </c>
      <c r="C42" s="86">
        <f>C43+C44+C45+C46</f>
        <v>3572</v>
      </c>
    </row>
    <row r="43" spans="1:3" ht="28.5" customHeight="1">
      <c r="A43" s="48" t="s">
        <v>56</v>
      </c>
      <c r="B43" s="49" t="s">
        <v>52</v>
      </c>
      <c r="C43" s="30">
        <v>2684</v>
      </c>
    </row>
    <row r="44" spans="1:3" ht="28.5" customHeight="1">
      <c r="A44" s="48" t="s">
        <v>57</v>
      </c>
      <c r="B44" s="49" t="s">
        <v>53</v>
      </c>
      <c r="C44" s="30">
        <v>433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455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3542</v>
      </c>
    </row>
    <row r="49" spans="1:3" ht="43.5" customHeight="1">
      <c r="A49" s="37" t="s">
        <v>30</v>
      </c>
      <c r="B49" s="46" t="s">
        <v>31</v>
      </c>
      <c r="C49" s="92">
        <v>0</v>
      </c>
    </row>
    <row r="50" spans="1:3" ht="35.25" customHeight="1">
      <c r="A50" s="37" t="s">
        <v>32</v>
      </c>
      <c r="B50" s="46" t="s">
        <v>33</v>
      </c>
      <c r="C50" s="83">
        <v>162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14214</v>
      </c>
    </row>
    <row r="52" spans="1:3" ht="42" customHeight="1">
      <c r="A52" s="37" t="s">
        <v>119</v>
      </c>
      <c r="B52" s="46" t="s">
        <v>144</v>
      </c>
      <c r="C52" s="83">
        <v>1161</v>
      </c>
    </row>
    <row r="53" spans="1:3" ht="31.5" customHeight="1">
      <c r="A53" s="37" t="s">
        <v>35</v>
      </c>
      <c r="B53" s="46" t="s">
        <v>63</v>
      </c>
      <c r="C53" s="83">
        <v>11453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1600</v>
      </c>
    </row>
    <row r="56" spans="1:3" ht="32.25" customHeight="1">
      <c r="A56" s="39" t="s">
        <v>127</v>
      </c>
      <c r="B56" s="51" t="s">
        <v>155</v>
      </c>
      <c r="C56" s="95">
        <v>38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82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6611980</v>
      </c>
    </row>
    <row r="8" spans="1:3" ht="31.5" customHeight="1">
      <c r="A8" s="35" t="s">
        <v>1</v>
      </c>
      <c r="B8" s="84" t="s">
        <v>160</v>
      </c>
      <c r="C8" s="92">
        <v>878201</v>
      </c>
    </row>
    <row r="9" spans="1:3" ht="31.5" customHeight="1">
      <c r="A9" s="35" t="s">
        <v>2</v>
      </c>
      <c r="B9" s="84" t="s">
        <v>161</v>
      </c>
      <c r="C9" s="92">
        <v>569542</v>
      </c>
    </row>
    <row r="10" spans="1:3" ht="31.5" customHeight="1">
      <c r="A10" s="35" t="s">
        <v>3</v>
      </c>
      <c r="B10" s="84" t="s">
        <v>158</v>
      </c>
      <c r="C10" s="92">
        <v>2781631</v>
      </c>
    </row>
    <row r="11" spans="1:3" ht="31.5" customHeight="1">
      <c r="A11" s="85" t="s">
        <v>64</v>
      </c>
      <c r="B11" s="40" t="s">
        <v>65</v>
      </c>
      <c r="C11" s="92">
        <v>170000</v>
      </c>
    </row>
    <row r="12" spans="1:3" ht="31.5" customHeight="1">
      <c r="A12" s="35" t="s">
        <v>4</v>
      </c>
      <c r="B12" s="84" t="s">
        <v>167</v>
      </c>
      <c r="C12" s="92">
        <v>222921</v>
      </c>
    </row>
    <row r="13" spans="1:3" ht="31.5" customHeight="1">
      <c r="A13" s="35" t="s">
        <v>5</v>
      </c>
      <c r="B13" s="84" t="s">
        <v>162</v>
      </c>
      <c r="C13" s="92">
        <v>204734</v>
      </c>
    </row>
    <row r="14" spans="1:3" ht="31.5" customHeight="1">
      <c r="A14" s="35" t="s">
        <v>6</v>
      </c>
      <c r="B14" s="84" t="s">
        <v>171</v>
      </c>
      <c r="C14" s="92">
        <v>170261</v>
      </c>
    </row>
    <row r="15" spans="1:3" ht="31.5" customHeight="1">
      <c r="A15" s="35" t="s">
        <v>7</v>
      </c>
      <c r="B15" s="84" t="s">
        <v>170</v>
      </c>
      <c r="C15" s="92">
        <v>29006</v>
      </c>
    </row>
    <row r="16" spans="1:3" ht="31.5" customHeight="1">
      <c r="A16" s="35" t="s">
        <v>8</v>
      </c>
      <c r="B16" s="84" t="s">
        <v>163</v>
      </c>
      <c r="C16" s="92">
        <v>231374</v>
      </c>
    </row>
    <row r="17" spans="1:3" ht="31.5" customHeight="1">
      <c r="A17" s="35" t="s">
        <v>9</v>
      </c>
      <c r="B17" s="84" t="s">
        <v>164</v>
      </c>
      <c r="C17" s="92">
        <v>86035</v>
      </c>
    </row>
    <row r="18" spans="1:3" ht="31.5" customHeight="1">
      <c r="A18" s="35" t="s">
        <v>10</v>
      </c>
      <c r="B18" s="84" t="s">
        <v>172</v>
      </c>
      <c r="C18" s="92">
        <v>4061</v>
      </c>
    </row>
    <row r="19" spans="1:3" ht="46.5" customHeight="1">
      <c r="A19" s="35" t="s">
        <v>11</v>
      </c>
      <c r="B19" s="84" t="s">
        <v>165</v>
      </c>
      <c r="C19" s="92">
        <v>14883</v>
      </c>
    </row>
    <row r="20" spans="1:3" ht="31.5" customHeight="1">
      <c r="A20" s="35" t="s">
        <v>12</v>
      </c>
      <c r="B20" s="84" t="s">
        <v>166</v>
      </c>
      <c r="C20" s="92">
        <v>149338</v>
      </c>
    </row>
    <row r="21" spans="1:3" ht="31.5" customHeight="1">
      <c r="A21" s="35" t="s">
        <v>14</v>
      </c>
      <c r="B21" s="41" t="s">
        <v>13</v>
      </c>
      <c r="C21" s="92">
        <v>79110</v>
      </c>
    </row>
    <row r="22" spans="1:3" ht="31.5" customHeight="1">
      <c r="A22" s="36" t="s">
        <v>15</v>
      </c>
      <c r="B22" s="84" t="s">
        <v>168</v>
      </c>
      <c r="C22" s="92">
        <v>1004823</v>
      </c>
    </row>
    <row r="23" spans="1:3" ht="31.5" customHeight="1">
      <c r="A23" s="34" t="s">
        <v>173</v>
      </c>
      <c r="B23" s="40" t="s">
        <v>66</v>
      </c>
      <c r="C23" s="92">
        <v>1946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156060</v>
      </c>
    </row>
    <row r="27" spans="1:3" ht="33" customHeight="1">
      <c r="A27" s="37" t="s">
        <v>139</v>
      </c>
      <c r="B27" s="43" t="s">
        <v>142</v>
      </c>
      <c r="C27" s="92">
        <v>30000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187413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57708</v>
      </c>
    </row>
    <row r="31" spans="1:3" ht="28.5" customHeight="1">
      <c r="A31" s="37" t="s">
        <v>19</v>
      </c>
      <c r="B31" s="46" t="s">
        <v>20</v>
      </c>
      <c r="C31" s="83">
        <v>2073</v>
      </c>
    </row>
    <row r="32" spans="1:3" ht="28.5" customHeight="1">
      <c r="A32" s="37" t="s">
        <v>21</v>
      </c>
      <c r="B32" s="46" t="s">
        <v>22</v>
      </c>
      <c r="C32" s="83">
        <v>6734</v>
      </c>
    </row>
    <row r="33" spans="1:3" ht="28.5" customHeight="1">
      <c r="A33" s="37" t="s">
        <v>23</v>
      </c>
      <c r="B33" s="47" t="s">
        <v>37</v>
      </c>
      <c r="C33" s="30">
        <f>C34+C36+C37+C38+C39+C40</f>
        <v>601</v>
      </c>
    </row>
    <row r="34" spans="1:3" ht="28.5" customHeight="1">
      <c r="A34" s="48" t="s">
        <v>45</v>
      </c>
      <c r="B34" s="49" t="s">
        <v>38</v>
      </c>
      <c r="C34" s="83">
        <v>67</v>
      </c>
    </row>
    <row r="35" spans="1:3" ht="28.5" customHeight="1">
      <c r="A35" s="48" t="s">
        <v>46</v>
      </c>
      <c r="B35" s="50" t="s">
        <v>39</v>
      </c>
      <c r="C35" s="83">
        <v>67</v>
      </c>
    </row>
    <row r="36" spans="1:3" ht="28.5" customHeight="1">
      <c r="A36" s="48" t="s">
        <v>47</v>
      </c>
      <c r="B36" s="49" t="s">
        <v>40</v>
      </c>
      <c r="C36" s="83">
        <v>0</v>
      </c>
    </row>
    <row r="37" spans="1:3" ht="28.5" customHeight="1">
      <c r="A37" s="48" t="s">
        <v>48</v>
      </c>
      <c r="B37" s="49" t="s">
        <v>41</v>
      </c>
      <c r="C37" s="83">
        <v>11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506</v>
      </c>
    </row>
    <row r="40" spans="1:3" ht="28.5" customHeight="1">
      <c r="A40" s="48" t="s">
        <v>51</v>
      </c>
      <c r="B40" s="49" t="s">
        <v>44</v>
      </c>
      <c r="C40" s="83">
        <v>17</v>
      </c>
    </row>
    <row r="41" spans="1:3" ht="28.5" customHeight="1">
      <c r="A41" s="37" t="s">
        <v>24</v>
      </c>
      <c r="B41" s="46" t="s">
        <v>25</v>
      </c>
      <c r="C41" s="30">
        <v>35546</v>
      </c>
    </row>
    <row r="42" spans="1:3" ht="28.5" customHeight="1">
      <c r="A42" s="37" t="s">
        <v>26</v>
      </c>
      <c r="B42" s="47" t="s">
        <v>61</v>
      </c>
      <c r="C42" s="86">
        <f>C43+C44+C45+C46</f>
        <v>7166</v>
      </c>
    </row>
    <row r="43" spans="1:3" ht="28.5" customHeight="1">
      <c r="A43" s="48" t="s">
        <v>56</v>
      </c>
      <c r="B43" s="49" t="s">
        <v>52</v>
      </c>
      <c r="C43" s="30">
        <v>5399</v>
      </c>
    </row>
    <row r="44" spans="1:3" ht="28.5" customHeight="1">
      <c r="A44" s="48" t="s">
        <v>57</v>
      </c>
      <c r="B44" s="49" t="s">
        <v>53</v>
      </c>
      <c r="C44" s="30">
        <v>871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896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4921</v>
      </c>
    </row>
    <row r="49" spans="1:3" ht="43.5" customHeight="1">
      <c r="A49" s="37" t="s">
        <v>30</v>
      </c>
      <c r="B49" s="46" t="s">
        <v>31</v>
      </c>
      <c r="C49" s="92">
        <v>197</v>
      </c>
    </row>
    <row r="50" spans="1:3" ht="35.25" customHeight="1">
      <c r="A50" s="37" t="s">
        <v>32</v>
      </c>
      <c r="B50" s="46" t="s">
        <v>33</v>
      </c>
      <c r="C50" s="83">
        <v>470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13690</v>
      </c>
    </row>
    <row r="52" spans="1:3" ht="42" customHeight="1">
      <c r="A52" s="37" t="s">
        <v>119</v>
      </c>
      <c r="B52" s="46" t="s">
        <v>144</v>
      </c>
      <c r="C52" s="83">
        <v>640</v>
      </c>
    </row>
    <row r="53" spans="1:3" ht="31.5" customHeight="1">
      <c r="A53" s="37" t="s">
        <v>35</v>
      </c>
      <c r="B53" s="46" t="s">
        <v>63</v>
      </c>
      <c r="C53" s="83">
        <v>10150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2900</v>
      </c>
    </row>
    <row r="56" spans="1:3" ht="32.25" customHeight="1">
      <c r="A56" s="39" t="s">
        <v>127</v>
      </c>
      <c r="B56" s="51" t="s">
        <v>155</v>
      </c>
      <c r="C56" s="95">
        <v>2989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C73" sqref="C73"/>
      <selection pane="bottomLef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83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1711801</v>
      </c>
    </row>
    <row r="8" spans="1:3" ht="31.5" customHeight="1">
      <c r="A8" s="35" t="s">
        <v>1</v>
      </c>
      <c r="B8" s="84" t="s">
        <v>160</v>
      </c>
      <c r="C8" s="92">
        <v>195600</v>
      </c>
    </row>
    <row r="9" spans="1:3" ht="31.5" customHeight="1">
      <c r="A9" s="35" t="s">
        <v>2</v>
      </c>
      <c r="B9" s="84" t="s">
        <v>161</v>
      </c>
      <c r="C9" s="92">
        <v>115790</v>
      </c>
    </row>
    <row r="10" spans="1:3" ht="31.5" customHeight="1">
      <c r="A10" s="35" t="s">
        <v>3</v>
      </c>
      <c r="B10" s="84" t="s">
        <v>158</v>
      </c>
      <c r="C10" s="92">
        <v>718907</v>
      </c>
    </row>
    <row r="11" spans="1:3" ht="31.5" customHeight="1">
      <c r="A11" s="85" t="s">
        <v>64</v>
      </c>
      <c r="B11" s="40" t="s">
        <v>65</v>
      </c>
      <c r="C11" s="92">
        <v>33800</v>
      </c>
    </row>
    <row r="12" spans="1:3" ht="31.5" customHeight="1">
      <c r="A12" s="35" t="s">
        <v>4</v>
      </c>
      <c r="B12" s="84" t="s">
        <v>167</v>
      </c>
      <c r="C12" s="92">
        <v>57500</v>
      </c>
    </row>
    <row r="13" spans="1:3" ht="31.5" customHeight="1">
      <c r="A13" s="35" t="s">
        <v>5</v>
      </c>
      <c r="B13" s="84" t="s">
        <v>162</v>
      </c>
      <c r="C13" s="92">
        <v>64200</v>
      </c>
    </row>
    <row r="14" spans="1:3" ht="31.5" customHeight="1">
      <c r="A14" s="35" t="s">
        <v>6</v>
      </c>
      <c r="B14" s="84" t="s">
        <v>171</v>
      </c>
      <c r="C14" s="92">
        <v>24050</v>
      </c>
    </row>
    <row r="15" spans="1:3" ht="31.5" customHeight="1">
      <c r="A15" s="35" t="s">
        <v>7</v>
      </c>
      <c r="B15" s="84" t="s">
        <v>170</v>
      </c>
      <c r="C15" s="92">
        <v>7500</v>
      </c>
    </row>
    <row r="16" spans="1:3" ht="31.5" customHeight="1">
      <c r="A16" s="35" t="s">
        <v>8</v>
      </c>
      <c r="B16" s="84" t="s">
        <v>163</v>
      </c>
      <c r="C16" s="92">
        <v>59000</v>
      </c>
    </row>
    <row r="17" spans="1:3" ht="31.5" customHeight="1">
      <c r="A17" s="35" t="s">
        <v>9</v>
      </c>
      <c r="B17" s="84" t="s">
        <v>164</v>
      </c>
      <c r="C17" s="92">
        <v>23497</v>
      </c>
    </row>
    <row r="18" spans="1:3" ht="31.5" customHeight="1">
      <c r="A18" s="35" t="s">
        <v>10</v>
      </c>
      <c r="B18" s="84" t="s">
        <v>172</v>
      </c>
      <c r="C18" s="92">
        <v>1462</v>
      </c>
    </row>
    <row r="19" spans="1:3" ht="46.5" customHeight="1">
      <c r="A19" s="35" t="s">
        <v>11</v>
      </c>
      <c r="B19" s="84" t="s">
        <v>165</v>
      </c>
      <c r="C19" s="92">
        <v>3757</v>
      </c>
    </row>
    <row r="20" spans="1:3" ht="31.5" customHeight="1">
      <c r="A20" s="35" t="s">
        <v>12</v>
      </c>
      <c r="B20" s="84" t="s">
        <v>166</v>
      </c>
      <c r="C20" s="92">
        <v>39555</v>
      </c>
    </row>
    <row r="21" spans="1:3" ht="31.5" customHeight="1">
      <c r="A21" s="35" t="s">
        <v>14</v>
      </c>
      <c r="B21" s="41" t="s">
        <v>13</v>
      </c>
      <c r="C21" s="92">
        <v>20000</v>
      </c>
    </row>
    <row r="22" spans="1:3" ht="31.5" customHeight="1">
      <c r="A22" s="36" t="s">
        <v>15</v>
      </c>
      <c r="B22" s="84" t="s">
        <v>168</v>
      </c>
      <c r="C22" s="92">
        <v>250000</v>
      </c>
    </row>
    <row r="23" spans="1:3" ht="31.5" customHeight="1">
      <c r="A23" s="34" t="s">
        <v>173</v>
      </c>
      <c r="B23" s="40" t="s">
        <v>66</v>
      </c>
      <c r="C23" s="92">
        <v>380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130983</v>
      </c>
    </row>
    <row r="27" spans="1:3" ht="33" customHeight="1">
      <c r="A27" s="37" t="s">
        <v>139</v>
      </c>
      <c r="B27" s="43" t="s">
        <v>142</v>
      </c>
      <c r="C27" s="92">
        <v>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53126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16053</v>
      </c>
    </row>
    <row r="31" spans="1:3" ht="28.5" customHeight="1">
      <c r="A31" s="37" t="s">
        <v>19</v>
      </c>
      <c r="B31" s="46" t="s">
        <v>20</v>
      </c>
      <c r="C31" s="83">
        <v>691</v>
      </c>
    </row>
    <row r="32" spans="1:3" ht="28.5" customHeight="1">
      <c r="A32" s="37" t="s">
        <v>21</v>
      </c>
      <c r="B32" s="46" t="s">
        <v>22</v>
      </c>
      <c r="C32" s="83">
        <v>1279</v>
      </c>
    </row>
    <row r="33" spans="1:3" ht="28.5" customHeight="1">
      <c r="A33" s="37" t="s">
        <v>23</v>
      </c>
      <c r="B33" s="47" t="s">
        <v>37</v>
      </c>
      <c r="C33" s="30">
        <f>C34+C36+C37+C38+C39+C40</f>
        <v>49</v>
      </c>
    </row>
    <row r="34" spans="1:3" ht="28.5" customHeight="1">
      <c r="A34" s="48" t="s">
        <v>45</v>
      </c>
      <c r="B34" s="49" t="s">
        <v>38</v>
      </c>
      <c r="C34" s="83">
        <v>3</v>
      </c>
    </row>
    <row r="35" spans="1:3" ht="28.5" customHeight="1">
      <c r="A35" s="48" t="s">
        <v>46</v>
      </c>
      <c r="B35" s="50" t="s">
        <v>39</v>
      </c>
      <c r="C35" s="83">
        <v>3</v>
      </c>
    </row>
    <row r="36" spans="1:3" ht="28.5" customHeight="1">
      <c r="A36" s="48" t="s">
        <v>47</v>
      </c>
      <c r="B36" s="49" t="s">
        <v>40</v>
      </c>
      <c r="C36" s="83">
        <v>3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43</v>
      </c>
    </row>
    <row r="40" spans="1:3" ht="28.5" customHeight="1">
      <c r="A40" s="48" t="s">
        <v>51</v>
      </c>
      <c r="B40" s="49" t="s">
        <v>44</v>
      </c>
      <c r="C40" s="83">
        <v>0</v>
      </c>
    </row>
    <row r="41" spans="1:3" ht="28.5" customHeight="1">
      <c r="A41" s="37" t="s">
        <v>24</v>
      </c>
      <c r="B41" s="46" t="s">
        <v>25</v>
      </c>
      <c r="C41" s="30">
        <v>9966</v>
      </c>
    </row>
    <row r="42" spans="1:3" ht="28.5" customHeight="1">
      <c r="A42" s="37" t="s">
        <v>26</v>
      </c>
      <c r="B42" s="47" t="s">
        <v>61</v>
      </c>
      <c r="C42" s="86">
        <f>C43+C44+C45+C46</f>
        <v>2014</v>
      </c>
    </row>
    <row r="43" spans="1:3" ht="28.5" customHeight="1">
      <c r="A43" s="48" t="s">
        <v>56</v>
      </c>
      <c r="B43" s="49" t="s">
        <v>52</v>
      </c>
      <c r="C43" s="30">
        <v>1514</v>
      </c>
    </row>
    <row r="44" spans="1:3" ht="28.5" customHeight="1">
      <c r="A44" s="48" t="s">
        <v>57</v>
      </c>
      <c r="B44" s="49" t="s">
        <v>53</v>
      </c>
      <c r="C44" s="30">
        <v>244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256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1659</v>
      </c>
    </row>
    <row r="49" spans="1:3" ht="43.5" customHeight="1">
      <c r="A49" s="37" t="s">
        <v>30</v>
      </c>
      <c r="B49" s="46" t="s">
        <v>31</v>
      </c>
      <c r="C49" s="92">
        <v>150</v>
      </c>
    </row>
    <row r="50" spans="1:3" ht="35.25" customHeight="1">
      <c r="A50" s="37" t="s">
        <v>32</v>
      </c>
      <c r="B50" s="46" t="s">
        <v>33</v>
      </c>
      <c r="C50" s="83">
        <v>245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18113</v>
      </c>
    </row>
    <row r="52" spans="1:3" ht="42" customHeight="1">
      <c r="A52" s="37" t="s">
        <v>119</v>
      </c>
      <c r="B52" s="46" t="s">
        <v>144</v>
      </c>
      <c r="C52" s="83">
        <v>15</v>
      </c>
    </row>
    <row r="53" spans="1:3" ht="31.5" customHeight="1">
      <c r="A53" s="37" t="s">
        <v>35</v>
      </c>
      <c r="B53" s="46" t="s">
        <v>63</v>
      </c>
      <c r="C53" s="83">
        <v>17598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500</v>
      </c>
    </row>
    <row r="56" spans="1:3" ht="32.25" customHeight="1">
      <c r="A56" s="39" t="s">
        <v>127</v>
      </c>
      <c r="B56" s="51" t="s">
        <v>155</v>
      </c>
      <c r="C56" s="95">
        <v>4100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84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1836881</v>
      </c>
    </row>
    <row r="8" spans="1:3" ht="31.5" customHeight="1">
      <c r="A8" s="35" t="s">
        <v>1</v>
      </c>
      <c r="B8" s="84" t="s">
        <v>160</v>
      </c>
      <c r="C8" s="92">
        <v>218958</v>
      </c>
    </row>
    <row r="9" spans="1:3" ht="31.5" customHeight="1">
      <c r="A9" s="35" t="s">
        <v>2</v>
      </c>
      <c r="B9" s="84" t="s">
        <v>161</v>
      </c>
      <c r="C9" s="92">
        <v>142352</v>
      </c>
    </row>
    <row r="10" spans="1:3" ht="31.5" customHeight="1">
      <c r="A10" s="35" t="s">
        <v>3</v>
      </c>
      <c r="B10" s="84" t="s">
        <v>158</v>
      </c>
      <c r="C10" s="92">
        <v>728358</v>
      </c>
    </row>
    <row r="11" spans="1:3" ht="31.5" customHeight="1">
      <c r="A11" s="85" t="s">
        <v>64</v>
      </c>
      <c r="B11" s="40" t="s">
        <v>65</v>
      </c>
      <c r="C11" s="92">
        <v>18555</v>
      </c>
    </row>
    <row r="12" spans="1:3" ht="31.5" customHeight="1">
      <c r="A12" s="35" t="s">
        <v>4</v>
      </c>
      <c r="B12" s="84" t="s">
        <v>167</v>
      </c>
      <c r="C12" s="92">
        <v>56317</v>
      </c>
    </row>
    <row r="13" spans="1:3" ht="31.5" customHeight="1">
      <c r="A13" s="35" t="s">
        <v>5</v>
      </c>
      <c r="B13" s="84" t="s">
        <v>162</v>
      </c>
      <c r="C13" s="92">
        <v>54851</v>
      </c>
    </row>
    <row r="14" spans="1:3" ht="31.5" customHeight="1">
      <c r="A14" s="35" t="s">
        <v>6</v>
      </c>
      <c r="B14" s="84" t="s">
        <v>171</v>
      </c>
      <c r="C14" s="92">
        <v>25785</v>
      </c>
    </row>
    <row r="15" spans="1:3" ht="31.5" customHeight="1">
      <c r="A15" s="35" t="s">
        <v>7</v>
      </c>
      <c r="B15" s="84" t="s">
        <v>170</v>
      </c>
      <c r="C15" s="92">
        <v>12365</v>
      </c>
    </row>
    <row r="16" spans="1:3" ht="31.5" customHeight="1">
      <c r="A16" s="35" t="s">
        <v>8</v>
      </c>
      <c r="B16" s="84" t="s">
        <v>163</v>
      </c>
      <c r="C16" s="92">
        <v>81378</v>
      </c>
    </row>
    <row r="17" spans="1:3" ht="31.5" customHeight="1">
      <c r="A17" s="35" t="s">
        <v>9</v>
      </c>
      <c r="B17" s="84" t="s">
        <v>164</v>
      </c>
      <c r="C17" s="92">
        <v>18642</v>
      </c>
    </row>
    <row r="18" spans="1:3" ht="31.5" customHeight="1">
      <c r="A18" s="35" t="s">
        <v>10</v>
      </c>
      <c r="B18" s="84" t="s">
        <v>172</v>
      </c>
      <c r="C18" s="92">
        <v>2200</v>
      </c>
    </row>
    <row r="19" spans="1:3" ht="46.5" customHeight="1">
      <c r="A19" s="35" t="s">
        <v>11</v>
      </c>
      <c r="B19" s="84" t="s">
        <v>165</v>
      </c>
      <c r="C19" s="92">
        <v>4618</v>
      </c>
    </row>
    <row r="20" spans="1:3" ht="31.5" customHeight="1">
      <c r="A20" s="35" t="s">
        <v>12</v>
      </c>
      <c r="B20" s="84" t="s">
        <v>166</v>
      </c>
      <c r="C20" s="92">
        <v>34349</v>
      </c>
    </row>
    <row r="21" spans="1:3" ht="31.5" customHeight="1">
      <c r="A21" s="35" t="s">
        <v>14</v>
      </c>
      <c r="B21" s="41" t="s">
        <v>13</v>
      </c>
      <c r="C21" s="92">
        <v>21000</v>
      </c>
    </row>
    <row r="22" spans="1:3" ht="31.5" customHeight="1">
      <c r="A22" s="36" t="s">
        <v>15</v>
      </c>
      <c r="B22" s="84" t="s">
        <v>168</v>
      </c>
      <c r="C22" s="92">
        <v>303019</v>
      </c>
    </row>
    <row r="23" spans="1:3" ht="31.5" customHeight="1">
      <c r="A23" s="34" t="s">
        <v>173</v>
      </c>
      <c r="B23" s="40" t="s">
        <v>66</v>
      </c>
      <c r="C23" s="92">
        <v>1393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132689</v>
      </c>
    </row>
    <row r="27" spans="1:3" ht="33" customHeight="1">
      <c r="A27" s="37" t="s">
        <v>139</v>
      </c>
      <c r="B27" s="43" t="s">
        <v>142</v>
      </c>
      <c r="C27" s="92">
        <v>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86352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17917</v>
      </c>
    </row>
    <row r="31" spans="1:3" ht="28.5" customHeight="1">
      <c r="A31" s="37" t="s">
        <v>19</v>
      </c>
      <c r="B31" s="46" t="s">
        <v>20</v>
      </c>
      <c r="C31" s="83">
        <v>732</v>
      </c>
    </row>
    <row r="32" spans="1:3" ht="28.5" customHeight="1">
      <c r="A32" s="37" t="s">
        <v>21</v>
      </c>
      <c r="B32" s="46" t="s">
        <v>22</v>
      </c>
      <c r="C32" s="83">
        <v>1711</v>
      </c>
    </row>
    <row r="33" spans="1:3" ht="28.5" customHeight="1">
      <c r="A33" s="37" t="s">
        <v>23</v>
      </c>
      <c r="B33" s="47" t="s">
        <v>37</v>
      </c>
      <c r="C33" s="30">
        <f>C34+C36+C37+C38+C39+C40</f>
        <v>63</v>
      </c>
    </row>
    <row r="34" spans="1:3" ht="28.5" customHeight="1">
      <c r="A34" s="48" t="s">
        <v>45</v>
      </c>
      <c r="B34" s="49" t="s">
        <v>38</v>
      </c>
      <c r="C34" s="83">
        <v>31</v>
      </c>
    </row>
    <row r="35" spans="1:3" ht="28.5" customHeight="1">
      <c r="A35" s="48" t="s">
        <v>46</v>
      </c>
      <c r="B35" s="50" t="s">
        <v>39</v>
      </c>
      <c r="C35" s="83">
        <v>28</v>
      </c>
    </row>
    <row r="36" spans="1:3" ht="28.5" customHeight="1">
      <c r="A36" s="48" t="s">
        <v>47</v>
      </c>
      <c r="B36" s="49" t="s">
        <v>40</v>
      </c>
      <c r="C36" s="83">
        <v>0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29</v>
      </c>
    </row>
    <row r="40" spans="1:3" ht="28.5" customHeight="1">
      <c r="A40" s="48" t="s">
        <v>51</v>
      </c>
      <c r="B40" s="49" t="s">
        <v>44</v>
      </c>
      <c r="C40" s="83">
        <v>3</v>
      </c>
    </row>
    <row r="41" spans="1:3" ht="28.5" customHeight="1">
      <c r="A41" s="37" t="s">
        <v>24</v>
      </c>
      <c r="B41" s="46" t="s">
        <v>25</v>
      </c>
      <c r="C41" s="30">
        <v>10416</v>
      </c>
    </row>
    <row r="42" spans="1:3" ht="28.5" customHeight="1">
      <c r="A42" s="37" t="s">
        <v>26</v>
      </c>
      <c r="B42" s="47" t="s">
        <v>61</v>
      </c>
      <c r="C42" s="86">
        <f>C43+C44+C45+C46</f>
        <v>2095</v>
      </c>
    </row>
    <row r="43" spans="1:3" ht="28.5" customHeight="1">
      <c r="A43" s="48" t="s">
        <v>56</v>
      </c>
      <c r="B43" s="49" t="s">
        <v>52</v>
      </c>
      <c r="C43" s="30">
        <v>1582</v>
      </c>
    </row>
    <row r="44" spans="1:3" ht="28.5" customHeight="1">
      <c r="A44" s="48" t="s">
        <v>57</v>
      </c>
      <c r="B44" s="49" t="s">
        <v>53</v>
      </c>
      <c r="C44" s="30">
        <v>255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258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2688</v>
      </c>
    </row>
    <row r="49" spans="1:3" ht="43.5" customHeight="1">
      <c r="A49" s="37" t="s">
        <v>30</v>
      </c>
      <c r="B49" s="46" t="s">
        <v>31</v>
      </c>
      <c r="C49" s="92">
        <v>80</v>
      </c>
    </row>
    <row r="50" spans="1:3" ht="35.25" customHeight="1">
      <c r="A50" s="37" t="s">
        <v>32</v>
      </c>
      <c r="B50" s="46" t="s">
        <v>33</v>
      </c>
      <c r="C50" s="83">
        <v>132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200</v>
      </c>
    </row>
    <row r="52" spans="1:3" ht="42" customHeight="1">
      <c r="A52" s="37" t="s">
        <v>119</v>
      </c>
      <c r="B52" s="46" t="s">
        <v>144</v>
      </c>
      <c r="C52" s="83">
        <v>200</v>
      </c>
    </row>
    <row r="53" spans="1:3" ht="31.5" customHeight="1">
      <c r="A53" s="37" t="s">
        <v>35</v>
      </c>
      <c r="B53" s="46" t="s">
        <v>63</v>
      </c>
      <c r="C53" s="83">
        <v>0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0</v>
      </c>
    </row>
    <row r="56" spans="1:3" ht="32.25" customHeight="1">
      <c r="A56" s="39" t="s">
        <v>127</v>
      </c>
      <c r="B56" s="51" t="s">
        <v>155</v>
      </c>
      <c r="C56" s="95">
        <v>3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85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4655365</v>
      </c>
    </row>
    <row r="8" spans="1:3" ht="31.5" customHeight="1">
      <c r="A8" s="35" t="s">
        <v>1</v>
      </c>
      <c r="B8" s="84" t="s">
        <v>160</v>
      </c>
      <c r="C8" s="96">
        <v>665000</v>
      </c>
    </row>
    <row r="9" spans="1:3" ht="31.5" customHeight="1">
      <c r="A9" s="35" t="s">
        <v>2</v>
      </c>
      <c r="B9" s="84" t="s">
        <v>161</v>
      </c>
      <c r="C9" s="96">
        <v>376200</v>
      </c>
    </row>
    <row r="10" spans="1:3" ht="31.5" customHeight="1">
      <c r="A10" s="35" t="s">
        <v>3</v>
      </c>
      <c r="B10" s="84" t="s">
        <v>158</v>
      </c>
      <c r="C10" s="96">
        <v>2030446</v>
      </c>
    </row>
    <row r="11" spans="1:3" ht="31.5" customHeight="1">
      <c r="A11" s="85" t="s">
        <v>64</v>
      </c>
      <c r="B11" s="40" t="s">
        <v>65</v>
      </c>
      <c r="C11" s="96">
        <v>86000</v>
      </c>
    </row>
    <row r="12" spans="1:3" ht="31.5" customHeight="1">
      <c r="A12" s="35" t="s">
        <v>4</v>
      </c>
      <c r="B12" s="84" t="s">
        <v>167</v>
      </c>
      <c r="C12" s="96">
        <v>140950</v>
      </c>
    </row>
    <row r="13" spans="1:3" ht="31.5" customHeight="1">
      <c r="A13" s="35" t="s">
        <v>5</v>
      </c>
      <c r="B13" s="84" t="s">
        <v>162</v>
      </c>
      <c r="C13" s="96">
        <v>120000</v>
      </c>
    </row>
    <row r="14" spans="1:3" ht="31.5" customHeight="1">
      <c r="A14" s="35" t="s">
        <v>6</v>
      </c>
      <c r="B14" s="84" t="s">
        <v>171</v>
      </c>
      <c r="C14" s="96">
        <v>57900</v>
      </c>
    </row>
    <row r="15" spans="1:3" ht="31.5" customHeight="1">
      <c r="A15" s="35" t="s">
        <v>7</v>
      </c>
      <c r="B15" s="84" t="s">
        <v>170</v>
      </c>
      <c r="C15" s="96">
        <v>37400</v>
      </c>
    </row>
    <row r="16" spans="1:3" ht="31.5" customHeight="1">
      <c r="A16" s="35" t="s">
        <v>8</v>
      </c>
      <c r="B16" s="84" t="s">
        <v>163</v>
      </c>
      <c r="C16" s="96">
        <v>155600</v>
      </c>
    </row>
    <row r="17" spans="1:3" ht="31.5" customHeight="1">
      <c r="A17" s="35" t="s">
        <v>9</v>
      </c>
      <c r="B17" s="84" t="s">
        <v>164</v>
      </c>
      <c r="C17" s="96">
        <v>57000</v>
      </c>
    </row>
    <row r="18" spans="1:3" ht="31.5" customHeight="1">
      <c r="A18" s="35" t="s">
        <v>10</v>
      </c>
      <c r="B18" s="84" t="s">
        <v>172</v>
      </c>
      <c r="C18" s="96">
        <v>2500</v>
      </c>
    </row>
    <row r="19" spans="1:3" ht="46.5" customHeight="1">
      <c r="A19" s="35" t="s">
        <v>11</v>
      </c>
      <c r="B19" s="84" t="s">
        <v>165</v>
      </c>
      <c r="C19" s="96">
        <v>9000</v>
      </c>
    </row>
    <row r="20" spans="1:3" ht="31.5" customHeight="1">
      <c r="A20" s="35" t="s">
        <v>12</v>
      </c>
      <c r="B20" s="84" t="s">
        <v>166</v>
      </c>
      <c r="C20" s="96">
        <v>108600</v>
      </c>
    </row>
    <row r="21" spans="1:3" ht="31.5" customHeight="1">
      <c r="A21" s="35" t="s">
        <v>14</v>
      </c>
      <c r="B21" s="41" t="s">
        <v>13</v>
      </c>
      <c r="C21" s="96">
        <v>51700</v>
      </c>
    </row>
    <row r="22" spans="1:3" ht="31.5" customHeight="1">
      <c r="A22" s="36" t="s">
        <v>15</v>
      </c>
      <c r="B22" s="84" t="s">
        <v>168</v>
      </c>
      <c r="C22" s="96">
        <v>669981</v>
      </c>
    </row>
    <row r="23" spans="1:3" ht="31.5" customHeight="1">
      <c r="A23" s="34" t="s">
        <v>173</v>
      </c>
      <c r="B23" s="40" t="s">
        <v>66</v>
      </c>
      <c r="C23" s="96">
        <v>1500</v>
      </c>
    </row>
    <row r="24" spans="1:3" ht="33" customHeight="1">
      <c r="A24" s="37" t="s">
        <v>16</v>
      </c>
      <c r="B24" s="42" t="s">
        <v>140</v>
      </c>
      <c r="C24" s="96">
        <v>0</v>
      </c>
    </row>
    <row r="25" spans="1:3" ht="33" customHeight="1">
      <c r="A25" s="37" t="s">
        <v>137</v>
      </c>
      <c r="B25" s="43" t="s">
        <v>60</v>
      </c>
      <c r="C25" s="96">
        <v>0</v>
      </c>
    </row>
    <row r="26" spans="1:3" ht="33" customHeight="1">
      <c r="A26" s="37" t="s">
        <v>138</v>
      </c>
      <c r="B26" s="43" t="s">
        <v>141</v>
      </c>
      <c r="C26" s="96">
        <v>173088</v>
      </c>
    </row>
    <row r="27" spans="1:3" ht="33" customHeight="1">
      <c r="A27" s="37" t="s">
        <v>139</v>
      </c>
      <c r="B27" s="43" t="s">
        <v>142</v>
      </c>
      <c r="C27" s="96">
        <v>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138440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42506</v>
      </c>
    </row>
    <row r="31" spans="1:3" ht="28.5" customHeight="1">
      <c r="A31" s="37" t="s">
        <v>19</v>
      </c>
      <c r="B31" s="46" t="s">
        <v>20</v>
      </c>
      <c r="C31" s="83">
        <v>2074</v>
      </c>
    </row>
    <row r="32" spans="1:3" ht="28.5" customHeight="1">
      <c r="A32" s="37" t="s">
        <v>21</v>
      </c>
      <c r="B32" s="46" t="s">
        <v>22</v>
      </c>
      <c r="C32" s="83">
        <v>7206</v>
      </c>
    </row>
    <row r="33" spans="1:3" ht="28.5" customHeight="1">
      <c r="A33" s="37" t="s">
        <v>23</v>
      </c>
      <c r="B33" s="47" t="s">
        <v>37</v>
      </c>
      <c r="C33" s="30">
        <f>C34+C36+C37+C38+C39+C40</f>
        <v>327</v>
      </c>
    </row>
    <row r="34" spans="1:3" ht="28.5" customHeight="1">
      <c r="A34" s="48" t="s">
        <v>45</v>
      </c>
      <c r="B34" s="49" t="s">
        <v>38</v>
      </c>
      <c r="C34" s="83">
        <v>41</v>
      </c>
    </row>
    <row r="35" spans="1:3" ht="28.5" customHeight="1">
      <c r="A35" s="48" t="s">
        <v>46</v>
      </c>
      <c r="B35" s="50" t="s">
        <v>39</v>
      </c>
      <c r="C35" s="83">
        <v>41</v>
      </c>
    </row>
    <row r="36" spans="1:3" ht="28.5" customHeight="1">
      <c r="A36" s="48" t="s">
        <v>47</v>
      </c>
      <c r="B36" s="49" t="s">
        <v>40</v>
      </c>
      <c r="C36" s="83">
        <v>0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223</v>
      </c>
    </row>
    <row r="40" spans="1:3" ht="28.5" customHeight="1">
      <c r="A40" s="48" t="s">
        <v>51</v>
      </c>
      <c r="B40" s="49" t="s">
        <v>44</v>
      </c>
      <c r="C40" s="83">
        <v>63</v>
      </c>
    </row>
    <row r="41" spans="1:3" ht="28.5" customHeight="1">
      <c r="A41" s="37" t="s">
        <v>24</v>
      </c>
      <c r="B41" s="46" t="s">
        <v>25</v>
      </c>
      <c r="C41" s="30">
        <v>21781</v>
      </c>
    </row>
    <row r="42" spans="1:3" ht="28.5" customHeight="1">
      <c r="A42" s="37" t="s">
        <v>26</v>
      </c>
      <c r="B42" s="47" t="s">
        <v>61</v>
      </c>
      <c r="C42" s="86">
        <f>C43+C44+C45+C46</f>
        <v>4390</v>
      </c>
    </row>
    <row r="43" spans="1:3" ht="28.5" customHeight="1">
      <c r="A43" s="48" t="s">
        <v>56</v>
      </c>
      <c r="B43" s="49" t="s">
        <v>52</v>
      </c>
      <c r="C43" s="30">
        <v>3309</v>
      </c>
    </row>
    <row r="44" spans="1:3" ht="28.5" customHeight="1">
      <c r="A44" s="48" t="s">
        <v>57</v>
      </c>
      <c r="B44" s="49" t="s">
        <v>53</v>
      </c>
      <c r="C44" s="30">
        <v>534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547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6256</v>
      </c>
    </row>
    <row r="49" spans="1:3" ht="43.5" customHeight="1">
      <c r="A49" s="37" t="s">
        <v>30</v>
      </c>
      <c r="B49" s="46" t="s">
        <v>31</v>
      </c>
      <c r="C49" s="92">
        <v>0</v>
      </c>
    </row>
    <row r="50" spans="1:3" ht="35.25" customHeight="1">
      <c r="A50" s="37" t="s">
        <v>32</v>
      </c>
      <c r="B50" s="46" t="s">
        <v>33</v>
      </c>
      <c r="C50" s="83">
        <v>472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23387</v>
      </c>
    </row>
    <row r="52" spans="1:3" ht="42" customHeight="1">
      <c r="A52" s="37" t="s">
        <v>119</v>
      </c>
      <c r="B52" s="46" t="s">
        <v>144</v>
      </c>
      <c r="C52" s="83">
        <v>1235</v>
      </c>
    </row>
    <row r="53" spans="1:3" ht="31.5" customHeight="1">
      <c r="A53" s="37" t="s">
        <v>35</v>
      </c>
      <c r="B53" s="46" t="s">
        <v>63</v>
      </c>
      <c r="C53" s="83">
        <v>18707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3445</v>
      </c>
    </row>
    <row r="56" spans="1:3" ht="32.25" customHeight="1">
      <c r="A56" s="39" t="s">
        <v>127</v>
      </c>
      <c r="B56" s="51" t="s">
        <v>155</v>
      </c>
      <c r="C56" s="95">
        <v>5259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86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2374591</v>
      </c>
    </row>
    <row r="8" spans="1:3" ht="31.5" customHeight="1">
      <c r="A8" s="35" t="s">
        <v>1</v>
      </c>
      <c r="B8" s="84" t="s">
        <v>160</v>
      </c>
      <c r="C8" s="92">
        <v>314404</v>
      </c>
    </row>
    <row r="9" spans="1:3" ht="31.5" customHeight="1">
      <c r="A9" s="35" t="s">
        <v>2</v>
      </c>
      <c r="B9" s="84" t="s">
        <v>161</v>
      </c>
      <c r="C9" s="92">
        <v>177424</v>
      </c>
    </row>
    <row r="10" spans="1:3" ht="31.5" customHeight="1">
      <c r="A10" s="35" t="s">
        <v>3</v>
      </c>
      <c r="B10" s="84" t="s">
        <v>158</v>
      </c>
      <c r="C10" s="92">
        <v>1021291</v>
      </c>
    </row>
    <row r="11" spans="1:3" ht="31.5" customHeight="1">
      <c r="A11" s="85" t="s">
        <v>64</v>
      </c>
      <c r="B11" s="40" t="s">
        <v>65</v>
      </c>
      <c r="C11" s="92">
        <v>46748</v>
      </c>
    </row>
    <row r="12" spans="1:3" ht="31.5" customHeight="1">
      <c r="A12" s="35" t="s">
        <v>4</v>
      </c>
      <c r="B12" s="84" t="s">
        <v>167</v>
      </c>
      <c r="C12" s="92">
        <v>73013</v>
      </c>
    </row>
    <row r="13" spans="1:3" ht="31.5" customHeight="1">
      <c r="A13" s="35" t="s">
        <v>5</v>
      </c>
      <c r="B13" s="84" t="s">
        <v>162</v>
      </c>
      <c r="C13" s="92">
        <v>62732</v>
      </c>
    </row>
    <row r="14" spans="1:3" ht="31.5" customHeight="1">
      <c r="A14" s="35" t="s">
        <v>6</v>
      </c>
      <c r="B14" s="84" t="s">
        <v>171</v>
      </c>
      <c r="C14" s="92">
        <v>36045</v>
      </c>
    </row>
    <row r="15" spans="1:3" ht="31.5" customHeight="1">
      <c r="A15" s="35" t="s">
        <v>7</v>
      </c>
      <c r="B15" s="84" t="s">
        <v>170</v>
      </c>
      <c r="C15" s="92">
        <v>6444</v>
      </c>
    </row>
    <row r="16" spans="1:3" ht="31.5" customHeight="1">
      <c r="A16" s="35" t="s">
        <v>8</v>
      </c>
      <c r="B16" s="84" t="s">
        <v>163</v>
      </c>
      <c r="C16" s="92">
        <v>96846</v>
      </c>
    </row>
    <row r="17" spans="1:3" ht="31.5" customHeight="1">
      <c r="A17" s="35" t="s">
        <v>9</v>
      </c>
      <c r="B17" s="84" t="s">
        <v>164</v>
      </c>
      <c r="C17" s="92">
        <v>32786</v>
      </c>
    </row>
    <row r="18" spans="1:3" ht="31.5" customHeight="1">
      <c r="A18" s="35" t="s">
        <v>10</v>
      </c>
      <c r="B18" s="84" t="s">
        <v>172</v>
      </c>
      <c r="C18" s="92">
        <v>1748</v>
      </c>
    </row>
    <row r="19" spans="1:3" ht="46.5" customHeight="1">
      <c r="A19" s="35" t="s">
        <v>11</v>
      </c>
      <c r="B19" s="84" t="s">
        <v>165</v>
      </c>
      <c r="C19" s="92">
        <v>6117</v>
      </c>
    </row>
    <row r="20" spans="1:3" ht="31.5" customHeight="1">
      <c r="A20" s="35" t="s">
        <v>12</v>
      </c>
      <c r="B20" s="84" t="s">
        <v>166</v>
      </c>
      <c r="C20" s="92">
        <v>51123</v>
      </c>
    </row>
    <row r="21" spans="1:3" ht="31.5" customHeight="1">
      <c r="A21" s="35" t="s">
        <v>14</v>
      </c>
      <c r="B21" s="41" t="s">
        <v>13</v>
      </c>
      <c r="C21" s="92">
        <v>30671</v>
      </c>
    </row>
    <row r="22" spans="1:3" ht="31.5" customHeight="1">
      <c r="A22" s="36" t="s">
        <v>15</v>
      </c>
      <c r="B22" s="84" t="s">
        <v>168</v>
      </c>
      <c r="C22" s="92">
        <v>361063</v>
      </c>
    </row>
    <row r="23" spans="1:3" ht="31.5" customHeight="1">
      <c r="A23" s="34" t="s">
        <v>173</v>
      </c>
      <c r="B23" s="40" t="s">
        <v>66</v>
      </c>
      <c r="C23" s="92">
        <v>709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100178</v>
      </c>
    </row>
    <row r="27" spans="1:3" ht="33" customHeight="1">
      <c r="A27" s="37" t="s">
        <v>139</v>
      </c>
      <c r="B27" s="43" t="s">
        <v>142</v>
      </c>
      <c r="C27" s="92">
        <v>2706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93966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19547</v>
      </c>
    </row>
    <row r="31" spans="1:3" ht="28.5" customHeight="1">
      <c r="A31" s="37" t="s">
        <v>19</v>
      </c>
      <c r="B31" s="46" t="s">
        <v>20</v>
      </c>
      <c r="C31" s="83">
        <v>830</v>
      </c>
    </row>
    <row r="32" spans="1:3" ht="28.5" customHeight="1">
      <c r="A32" s="37" t="s">
        <v>21</v>
      </c>
      <c r="B32" s="46" t="s">
        <v>22</v>
      </c>
      <c r="C32" s="83">
        <v>2095</v>
      </c>
    </row>
    <row r="33" spans="1:3" ht="28.5" customHeight="1">
      <c r="A33" s="37" t="s">
        <v>23</v>
      </c>
      <c r="B33" s="47" t="s">
        <v>37</v>
      </c>
      <c r="C33" s="30">
        <f>C34+C36+C37+C38+C39+C40</f>
        <v>200</v>
      </c>
    </row>
    <row r="34" spans="1:3" ht="28.5" customHeight="1">
      <c r="A34" s="48" t="s">
        <v>45</v>
      </c>
      <c r="B34" s="49" t="s">
        <v>38</v>
      </c>
      <c r="C34" s="83">
        <v>24</v>
      </c>
    </row>
    <row r="35" spans="1:3" ht="28.5" customHeight="1">
      <c r="A35" s="48" t="s">
        <v>46</v>
      </c>
      <c r="B35" s="50" t="s">
        <v>39</v>
      </c>
      <c r="C35" s="83">
        <v>24</v>
      </c>
    </row>
    <row r="36" spans="1:3" ht="28.5" customHeight="1">
      <c r="A36" s="48" t="s">
        <v>47</v>
      </c>
      <c r="B36" s="49" t="s">
        <v>40</v>
      </c>
      <c r="C36" s="83">
        <v>1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158</v>
      </c>
    </row>
    <row r="40" spans="1:3" ht="28.5" customHeight="1">
      <c r="A40" s="48" t="s">
        <v>51</v>
      </c>
      <c r="B40" s="49" t="s">
        <v>44</v>
      </c>
      <c r="C40" s="83">
        <v>17</v>
      </c>
    </row>
    <row r="41" spans="1:3" ht="28.5" customHeight="1">
      <c r="A41" s="37" t="s">
        <v>24</v>
      </c>
      <c r="B41" s="46" t="s">
        <v>25</v>
      </c>
      <c r="C41" s="30">
        <v>12134</v>
      </c>
    </row>
    <row r="42" spans="1:3" ht="28.5" customHeight="1">
      <c r="A42" s="37" t="s">
        <v>26</v>
      </c>
      <c r="B42" s="47" t="s">
        <v>61</v>
      </c>
      <c r="C42" s="86">
        <f>C43+C44+C45+C46</f>
        <v>2453</v>
      </c>
    </row>
    <row r="43" spans="1:3" ht="28.5" customHeight="1">
      <c r="A43" s="48" t="s">
        <v>56</v>
      </c>
      <c r="B43" s="49" t="s">
        <v>52</v>
      </c>
      <c r="C43" s="30">
        <v>1843</v>
      </c>
    </row>
    <row r="44" spans="1:3" ht="28.5" customHeight="1">
      <c r="A44" s="48" t="s">
        <v>57</v>
      </c>
      <c r="B44" s="49" t="s">
        <v>53</v>
      </c>
      <c r="C44" s="30">
        <v>297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313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1438</v>
      </c>
    </row>
    <row r="49" spans="1:3" ht="43.5" customHeight="1">
      <c r="A49" s="37" t="s">
        <v>30</v>
      </c>
      <c r="B49" s="46" t="s">
        <v>31</v>
      </c>
      <c r="C49" s="92">
        <v>209</v>
      </c>
    </row>
    <row r="50" spans="1:3" ht="35.25" customHeight="1">
      <c r="A50" s="37" t="s">
        <v>32</v>
      </c>
      <c r="B50" s="46" t="s">
        <v>33</v>
      </c>
      <c r="C50" s="83">
        <v>188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9565</v>
      </c>
    </row>
    <row r="52" spans="1:3" ht="42" customHeight="1">
      <c r="A52" s="37" t="s">
        <v>119</v>
      </c>
      <c r="B52" s="46" t="s">
        <v>144</v>
      </c>
      <c r="C52" s="83">
        <v>15</v>
      </c>
    </row>
    <row r="53" spans="1:3" ht="31.5" customHeight="1">
      <c r="A53" s="37" t="s">
        <v>35</v>
      </c>
      <c r="B53" s="46" t="s">
        <v>63</v>
      </c>
      <c r="C53" s="83">
        <v>9330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220</v>
      </c>
    </row>
    <row r="56" spans="1:3" ht="32.25" customHeight="1">
      <c r="A56" s="39" t="s">
        <v>127</v>
      </c>
      <c r="B56" s="51" t="s">
        <v>155</v>
      </c>
      <c r="C56" s="95">
        <v>18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07" t="s">
        <v>193</v>
      </c>
      <c r="B1" s="107"/>
      <c r="C1" s="107"/>
    </row>
    <row r="2" spans="1:3" s="56" customFormat="1" ht="33" customHeight="1">
      <c r="A2" s="108" t="s">
        <v>89</v>
      </c>
      <c r="B2" s="108"/>
      <c r="C2" s="108"/>
    </row>
    <row r="3" spans="1:3" ht="33" customHeight="1">
      <c r="A3" s="1"/>
      <c r="B3" s="82"/>
      <c r="C3" s="100" t="s">
        <v>194</v>
      </c>
    </row>
    <row r="4" spans="1:3" s="6" customFormat="1" ht="33" customHeight="1">
      <c r="A4" s="109" t="s">
        <v>159</v>
      </c>
      <c r="B4" s="109" t="s">
        <v>62</v>
      </c>
      <c r="C4" s="105" t="s">
        <v>196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6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427230</v>
      </c>
      <c r="F7" s="98"/>
    </row>
    <row r="8" spans="1:3" ht="31.5" customHeight="1">
      <c r="A8" s="35" t="s">
        <v>1</v>
      </c>
      <c r="B8" s="41" t="s">
        <v>160</v>
      </c>
      <c r="C8" s="31">
        <v>0</v>
      </c>
    </row>
    <row r="9" spans="1:3" ht="31.5" customHeight="1">
      <c r="A9" s="35" t="s">
        <v>2</v>
      </c>
      <c r="B9" s="41" t="s">
        <v>161</v>
      </c>
      <c r="C9" s="31">
        <v>0</v>
      </c>
    </row>
    <row r="10" spans="1:3" ht="31.5" customHeight="1">
      <c r="A10" s="35" t="s">
        <v>3</v>
      </c>
      <c r="B10" s="41" t="s">
        <v>158</v>
      </c>
      <c r="C10" s="31">
        <v>0</v>
      </c>
    </row>
    <row r="11" spans="1:3" ht="31.5" customHeight="1">
      <c r="A11" s="34" t="s">
        <v>64</v>
      </c>
      <c r="B11" s="40" t="s">
        <v>65</v>
      </c>
      <c r="C11" s="31">
        <v>0</v>
      </c>
    </row>
    <row r="12" spans="1:3" ht="31.5" customHeight="1">
      <c r="A12" s="35" t="s">
        <v>4</v>
      </c>
      <c r="B12" s="41" t="s">
        <v>167</v>
      </c>
      <c r="C12" s="31">
        <v>0</v>
      </c>
    </row>
    <row r="13" spans="1:3" ht="31.5" customHeight="1">
      <c r="A13" s="35" t="s">
        <v>5</v>
      </c>
      <c r="B13" s="41" t="s">
        <v>162</v>
      </c>
      <c r="C13" s="31">
        <v>0</v>
      </c>
    </row>
    <row r="14" spans="1:3" ht="31.5" customHeight="1">
      <c r="A14" s="35" t="s">
        <v>6</v>
      </c>
      <c r="B14" s="41" t="s">
        <v>171</v>
      </c>
      <c r="C14" s="31">
        <v>0</v>
      </c>
    </row>
    <row r="15" spans="1:3" ht="31.5" customHeight="1">
      <c r="A15" s="35" t="s">
        <v>7</v>
      </c>
      <c r="B15" s="41" t="s">
        <v>170</v>
      </c>
      <c r="C15" s="31">
        <v>0</v>
      </c>
    </row>
    <row r="16" spans="1:3" ht="31.5" customHeight="1">
      <c r="A16" s="35" t="s">
        <v>8</v>
      </c>
      <c r="B16" s="41" t="s">
        <v>163</v>
      </c>
      <c r="C16" s="31">
        <v>0</v>
      </c>
    </row>
    <row r="17" spans="1:3" ht="31.5" customHeight="1">
      <c r="A17" s="35" t="s">
        <v>9</v>
      </c>
      <c r="B17" s="41" t="s">
        <v>164</v>
      </c>
      <c r="C17" s="31">
        <v>0</v>
      </c>
    </row>
    <row r="18" spans="1:3" ht="31.5" customHeight="1">
      <c r="A18" s="35" t="s">
        <v>10</v>
      </c>
      <c r="B18" s="41" t="s">
        <v>172</v>
      </c>
      <c r="C18" s="31">
        <v>0</v>
      </c>
    </row>
    <row r="19" spans="1:3" ht="46.5" customHeight="1">
      <c r="A19" s="35" t="s">
        <v>11</v>
      </c>
      <c r="B19" s="41" t="s">
        <v>165</v>
      </c>
      <c r="C19" s="31">
        <v>0</v>
      </c>
    </row>
    <row r="20" spans="1:3" ht="31.5" customHeight="1">
      <c r="A20" s="35" t="s">
        <v>12</v>
      </c>
      <c r="B20" s="41" t="s">
        <v>166</v>
      </c>
      <c r="C20" s="31">
        <v>0</v>
      </c>
    </row>
    <row r="21" spans="1:3" ht="31.5" customHeight="1">
      <c r="A21" s="35" t="s">
        <v>14</v>
      </c>
      <c r="B21" s="41" t="s">
        <v>13</v>
      </c>
      <c r="C21" s="31">
        <v>0</v>
      </c>
    </row>
    <row r="22" spans="1:3" ht="31.5" customHeight="1">
      <c r="A22" s="36" t="s">
        <v>15</v>
      </c>
      <c r="B22" s="84" t="s">
        <v>168</v>
      </c>
      <c r="C22" s="31">
        <v>0</v>
      </c>
    </row>
    <row r="23" spans="1:3" ht="31.5" customHeight="1">
      <c r="A23" s="34" t="s">
        <v>173</v>
      </c>
      <c r="B23" s="40" t="s">
        <v>66</v>
      </c>
      <c r="C23" s="31">
        <v>0</v>
      </c>
    </row>
    <row r="24" spans="1:3" ht="33" customHeight="1">
      <c r="A24" s="37" t="s">
        <v>16</v>
      </c>
      <c r="B24" s="42" t="s">
        <v>140</v>
      </c>
      <c r="C24" s="31">
        <v>416230</v>
      </c>
    </row>
    <row r="25" spans="1:3" ht="33" customHeight="1">
      <c r="A25" s="37" t="s">
        <v>137</v>
      </c>
      <c r="B25" s="43" t="s">
        <v>60</v>
      </c>
      <c r="C25" s="87">
        <v>11000</v>
      </c>
    </row>
    <row r="26" spans="1:3" ht="33" customHeight="1">
      <c r="A26" s="37" t="s">
        <v>138</v>
      </c>
      <c r="B26" s="43" t="s">
        <v>141</v>
      </c>
      <c r="C26" s="31">
        <v>0</v>
      </c>
    </row>
    <row r="27" spans="1:3" ht="33" customHeight="1">
      <c r="A27" s="37" t="s">
        <v>139</v>
      </c>
      <c r="B27" s="43" t="s">
        <v>142</v>
      </c>
      <c r="C27" s="31">
        <v>0</v>
      </c>
    </row>
    <row r="28" spans="1:3" s="5" customFormat="1" ht="31.5" customHeight="1">
      <c r="A28" s="38" t="s">
        <v>68</v>
      </c>
      <c r="B28" s="44" t="s">
        <v>69</v>
      </c>
      <c r="C28" s="88">
        <v>0</v>
      </c>
    </row>
    <row r="29" spans="1:3" s="5" customFormat="1" ht="31.5" customHeight="1">
      <c r="A29" s="38" t="s">
        <v>67</v>
      </c>
      <c r="B29" s="44" t="s">
        <v>70</v>
      </c>
      <c r="C29" s="90">
        <v>0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177819</v>
      </c>
    </row>
    <row r="31" spans="1:3" ht="28.5" customHeight="1">
      <c r="A31" s="37" t="s">
        <v>19</v>
      </c>
      <c r="B31" s="46" t="s">
        <v>20</v>
      </c>
      <c r="C31" s="30">
        <v>3130</v>
      </c>
    </row>
    <row r="32" spans="1:3" ht="28.5" customHeight="1">
      <c r="A32" s="37" t="s">
        <v>21</v>
      </c>
      <c r="B32" s="46" t="s">
        <v>22</v>
      </c>
      <c r="C32" s="30">
        <v>69122</v>
      </c>
    </row>
    <row r="33" spans="1:3" ht="28.5" customHeight="1">
      <c r="A33" s="37" t="s">
        <v>23</v>
      </c>
      <c r="B33" s="47" t="s">
        <v>37</v>
      </c>
      <c r="C33" s="30">
        <f>C34+C36+C37+C38+C39+C40</f>
        <v>370</v>
      </c>
    </row>
    <row r="34" spans="1:3" ht="28.5" customHeight="1">
      <c r="A34" s="48" t="s">
        <v>45</v>
      </c>
      <c r="B34" s="49" t="s">
        <v>38</v>
      </c>
      <c r="C34" s="30">
        <v>29</v>
      </c>
    </row>
    <row r="35" spans="1:3" ht="28.5" customHeight="1">
      <c r="A35" s="48" t="s">
        <v>46</v>
      </c>
      <c r="B35" s="50" t="s">
        <v>39</v>
      </c>
      <c r="C35" s="30">
        <v>29</v>
      </c>
    </row>
    <row r="36" spans="1:3" ht="28.5" customHeight="1">
      <c r="A36" s="48" t="s">
        <v>47</v>
      </c>
      <c r="B36" s="49" t="s">
        <v>40</v>
      </c>
      <c r="C36" s="30">
        <v>29</v>
      </c>
    </row>
    <row r="37" spans="1:3" ht="28.5" customHeight="1">
      <c r="A37" s="48" t="s">
        <v>48</v>
      </c>
      <c r="B37" s="49" t="s">
        <v>41</v>
      </c>
      <c r="C37" s="30">
        <v>0</v>
      </c>
    </row>
    <row r="38" spans="1:3" ht="28.5" customHeight="1">
      <c r="A38" s="48" t="s">
        <v>49</v>
      </c>
      <c r="B38" s="49" t="s">
        <v>42</v>
      </c>
      <c r="C38" s="30">
        <v>0</v>
      </c>
    </row>
    <row r="39" spans="1:3" ht="28.5" customHeight="1">
      <c r="A39" s="48" t="s">
        <v>50</v>
      </c>
      <c r="B39" s="49" t="s">
        <v>43</v>
      </c>
      <c r="C39" s="30">
        <v>309</v>
      </c>
    </row>
    <row r="40" spans="1:3" ht="28.5" customHeight="1">
      <c r="A40" s="48" t="s">
        <v>51</v>
      </c>
      <c r="B40" s="49" t="s">
        <v>44</v>
      </c>
      <c r="C40" s="30">
        <v>3</v>
      </c>
    </row>
    <row r="41" spans="1:3" ht="28.5" customHeight="1">
      <c r="A41" s="37" t="s">
        <v>24</v>
      </c>
      <c r="B41" s="46" t="s">
        <v>25</v>
      </c>
      <c r="C41" s="30">
        <f>'[5]Ubezp soł i inne na 3 l + infor'!$B$22</f>
        <v>30429</v>
      </c>
    </row>
    <row r="42" spans="1:3" ht="28.5" customHeight="1">
      <c r="A42" s="37" t="s">
        <v>26</v>
      </c>
      <c r="B42" s="47" t="s">
        <v>61</v>
      </c>
      <c r="C42" s="86">
        <f>C43+C44+C45+C46</f>
        <v>7060</v>
      </c>
    </row>
    <row r="43" spans="1:3" ht="28.5" customHeight="1">
      <c r="A43" s="48" t="s">
        <v>56</v>
      </c>
      <c r="B43" s="49" t="s">
        <v>52</v>
      </c>
      <c r="C43" s="30">
        <f>'[5]Ubezp soł i inne na 3 l + infor'!$D$22</f>
        <v>4622</v>
      </c>
    </row>
    <row r="44" spans="1:3" ht="28.5" customHeight="1">
      <c r="A44" s="48" t="s">
        <v>57</v>
      </c>
      <c r="B44" s="49" t="s">
        <v>53</v>
      </c>
      <c r="C44" s="30">
        <f>'[5]Ubezp soł i inne na 3 l + infor'!$E$22</f>
        <v>746</v>
      </c>
    </row>
    <row r="45" spans="1:3" ht="28.5" customHeight="1">
      <c r="A45" s="48" t="s">
        <v>58</v>
      </c>
      <c r="B45" s="49" t="s">
        <v>54</v>
      </c>
      <c r="C45" s="30">
        <f>'[5]Ubezp soł i inne na 3 l + infor'!$F$22</f>
        <v>0</v>
      </c>
    </row>
    <row r="46" spans="1:3" ht="28.5" customHeight="1">
      <c r="A46" s="48" t="s">
        <v>59</v>
      </c>
      <c r="B46" s="49" t="s">
        <v>55</v>
      </c>
      <c r="C46" s="30">
        <f>'[5]Ubezp soł i inne na 3 l + infor'!$G$22</f>
        <v>1692</v>
      </c>
    </row>
    <row r="47" spans="1:3" ht="28.5" customHeight="1">
      <c r="A47" s="37" t="s">
        <v>27</v>
      </c>
      <c r="B47" s="46" t="s">
        <v>28</v>
      </c>
      <c r="C47" s="30">
        <v>200</v>
      </c>
    </row>
    <row r="48" spans="1:3" ht="48" customHeight="1">
      <c r="A48" s="37" t="s">
        <v>29</v>
      </c>
      <c r="B48" s="46" t="s">
        <v>115</v>
      </c>
      <c r="C48" s="87">
        <v>64856</v>
      </c>
    </row>
    <row r="49" spans="1:3" ht="43.5" customHeight="1">
      <c r="A49" s="37" t="s">
        <v>30</v>
      </c>
      <c r="B49" s="46" t="s">
        <v>31</v>
      </c>
      <c r="C49" s="87">
        <v>582</v>
      </c>
    </row>
    <row r="50" spans="1:3" ht="35.25" customHeight="1">
      <c r="A50" s="37" t="s">
        <v>32</v>
      </c>
      <c r="B50" s="46" t="s">
        <v>33</v>
      </c>
      <c r="C50" s="30">
        <v>2070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81482</v>
      </c>
    </row>
    <row r="52" spans="1:3" ht="42" customHeight="1">
      <c r="A52" s="37" t="s">
        <v>119</v>
      </c>
      <c r="B52" s="46" t="s">
        <v>144</v>
      </c>
      <c r="C52" s="30">
        <f>80000+610</f>
        <v>80610</v>
      </c>
    </row>
    <row r="53" spans="1:3" ht="31.5" customHeight="1">
      <c r="A53" s="37" t="s">
        <v>35</v>
      </c>
      <c r="B53" s="46" t="s">
        <v>63</v>
      </c>
      <c r="C53" s="30">
        <v>600</v>
      </c>
    </row>
    <row r="54" spans="1:3" ht="31.5" customHeight="1">
      <c r="A54" s="37" t="s">
        <v>36</v>
      </c>
      <c r="B54" s="46" t="s">
        <v>121</v>
      </c>
      <c r="C54" s="30">
        <v>0</v>
      </c>
    </row>
    <row r="55" spans="1:3" ht="31.5" customHeight="1">
      <c r="A55" s="37" t="s">
        <v>120</v>
      </c>
      <c r="B55" s="46" t="s">
        <v>122</v>
      </c>
      <c r="C55" s="86">
        <v>272</v>
      </c>
    </row>
    <row r="56" spans="1:3" ht="32.25" customHeight="1">
      <c r="A56" s="39" t="s">
        <v>127</v>
      </c>
      <c r="B56" s="51" t="s">
        <v>155</v>
      </c>
      <c r="C56" s="33">
        <v>38126</v>
      </c>
    </row>
  </sheetData>
  <sheetProtection/>
  <mergeCells count="5">
    <mergeCell ref="A1:C1"/>
    <mergeCell ref="C4:C5"/>
    <mergeCell ref="A2:C2"/>
    <mergeCell ref="A4:A5"/>
    <mergeCell ref="B4:B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3"/>
  <headerFooter alignWithMargins="0">
    <oddFooter>&amp;R&amp;20&amp;P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25390625" style="2" bestFit="1" customWidth="1"/>
    <col min="2" max="2" width="117.25390625" style="2" customWidth="1"/>
    <col min="3" max="3" width="30.75390625" style="2" customWidth="1"/>
    <col min="4" max="9" width="9.125" style="2" customWidth="1"/>
    <col min="10" max="10" width="9.375" style="2" bestFit="1" customWidth="1"/>
    <col min="11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88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">
        <v>197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10" s="3" customFormat="1" ht="30" customHeight="1">
      <c r="A7" s="28" t="s">
        <v>0</v>
      </c>
      <c r="B7" s="45" t="s">
        <v>143</v>
      </c>
      <c r="C7" s="101">
        <f>C8+C9+C10+C12+C13+C14+C15+C16+C17+C18+C19+C20+C21+C22+C24+C25+C26+C27</f>
        <v>53649199</v>
      </c>
      <c r="F7" s="98"/>
      <c r="J7" s="97"/>
    </row>
    <row r="8" spans="1:3" ht="31.5" customHeight="1">
      <c r="A8" s="35" t="s">
        <v>1</v>
      </c>
      <c r="B8" s="84" t="s">
        <v>160</v>
      </c>
      <c r="C8" s="83">
        <f>Dolnośląski!C8+KujawskoPomorski!C8+Lubelski!C8+Lubuski!C8+Łódzki!C8+Małopolski!C8+Mazowiecki!C8+Opolski!C8+Podkarpacki!C8+Podlaski!C8+Pomorski!C8+Śląski!C8+Świętokrzyski!C8+WarmińskoMazurski!C8+Wielkopolski!C8+Zachodniopomorski!C8</f>
        <v>6940383</v>
      </c>
    </row>
    <row r="9" spans="1:3" ht="31.5" customHeight="1">
      <c r="A9" s="35" t="s">
        <v>2</v>
      </c>
      <c r="B9" s="84" t="s">
        <v>161</v>
      </c>
      <c r="C9" s="83">
        <f>Dolnośląski!C9+KujawskoPomorski!C9+Lubelski!C9+Lubuski!C9+Łódzki!C9+Małopolski!C9+Mazowiecki!C9+Opolski!C9+Podkarpacki!C9+Podlaski!C9+Pomorski!C9+Śląski!C9+Świętokrzyski!C9+WarmińskoMazurski!C9+Wielkopolski!C9+Zachodniopomorski!C9</f>
        <v>4106475</v>
      </c>
    </row>
    <row r="10" spans="1:3" ht="31.5" customHeight="1">
      <c r="A10" s="35" t="s">
        <v>3</v>
      </c>
      <c r="B10" s="84" t="s">
        <v>158</v>
      </c>
      <c r="C10" s="83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23195353</v>
      </c>
    </row>
    <row r="11" spans="1:3" ht="31.5" customHeight="1">
      <c r="A11" s="85" t="s">
        <v>64</v>
      </c>
      <c r="B11" s="40" t="s">
        <v>65</v>
      </c>
      <c r="C11" s="83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1291569</v>
      </c>
    </row>
    <row r="12" spans="1:3" ht="31.5" customHeight="1">
      <c r="A12" s="35" t="s">
        <v>4</v>
      </c>
      <c r="B12" s="84" t="s">
        <v>167</v>
      </c>
      <c r="C12" s="83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1831883</v>
      </c>
    </row>
    <row r="13" spans="1:3" ht="31.5" customHeight="1">
      <c r="A13" s="35" t="s">
        <v>5</v>
      </c>
      <c r="B13" s="84" t="s">
        <v>162</v>
      </c>
      <c r="C13" s="83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1654809</v>
      </c>
    </row>
    <row r="14" spans="1:3" ht="31.5" customHeight="1">
      <c r="A14" s="35" t="s">
        <v>6</v>
      </c>
      <c r="B14" s="84" t="s">
        <v>171</v>
      </c>
      <c r="C14" s="83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916337</v>
      </c>
    </row>
    <row r="15" spans="1:3" ht="31.5" customHeight="1">
      <c r="A15" s="35" t="s">
        <v>7</v>
      </c>
      <c r="B15" s="84" t="s">
        <v>170</v>
      </c>
      <c r="C15" s="83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267924</v>
      </c>
    </row>
    <row r="16" spans="1:3" ht="31.5" customHeight="1">
      <c r="A16" s="35" t="s">
        <v>8</v>
      </c>
      <c r="B16" s="84" t="s">
        <v>163</v>
      </c>
      <c r="C16" s="83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1819857</v>
      </c>
    </row>
    <row r="17" spans="1:3" ht="31.5" customHeight="1">
      <c r="A17" s="35" t="s">
        <v>9</v>
      </c>
      <c r="B17" s="84" t="s">
        <v>164</v>
      </c>
      <c r="C17" s="83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647120</v>
      </c>
    </row>
    <row r="18" spans="1:3" ht="31.5" customHeight="1">
      <c r="A18" s="35" t="s">
        <v>10</v>
      </c>
      <c r="B18" s="84" t="s">
        <v>172</v>
      </c>
      <c r="C18" s="83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40154</v>
      </c>
    </row>
    <row r="19" spans="1:3" ht="46.5" customHeight="1">
      <c r="A19" s="35" t="s">
        <v>11</v>
      </c>
      <c r="B19" s="84" t="s">
        <v>165</v>
      </c>
      <c r="C19" s="83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123022</v>
      </c>
    </row>
    <row r="20" spans="1:3" ht="31.5" customHeight="1">
      <c r="A20" s="35" t="s">
        <v>12</v>
      </c>
      <c r="B20" s="84" t="s">
        <v>166</v>
      </c>
      <c r="C20" s="83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1236116</v>
      </c>
    </row>
    <row r="21" spans="1:3" ht="31.5" customHeight="1">
      <c r="A21" s="35" t="s">
        <v>14</v>
      </c>
      <c r="B21" s="41" t="s">
        <v>13</v>
      </c>
      <c r="C21" s="83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574536</v>
      </c>
    </row>
    <row r="22" spans="1:3" ht="31.5" customHeight="1">
      <c r="A22" s="36" t="s">
        <v>15</v>
      </c>
      <c r="B22" s="84" t="s">
        <v>168</v>
      </c>
      <c r="C22" s="83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8043651</v>
      </c>
    </row>
    <row r="23" spans="1:3" ht="31.5" customHeight="1">
      <c r="A23" s="34" t="s">
        <v>173</v>
      </c>
      <c r="B23" s="40" t="s">
        <v>66</v>
      </c>
      <c r="C23" s="83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24682</v>
      </c>
    </row>
    <row r="24" spans="1:3" ht="33" customHeight="1">
      <c r="A24" s="37" t="s">
        <v>16</v>
      </c>
      <c r="B24" s="42" t="s">
        <v>140</v>
      </c>
      <c r="C24" s="83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</row>
    <row r="25" spans="1:3" ht="33" customHeight="1">
      <c r="A25" s="37" t="s">
        <v>137</v>
      </c>
      <c r="B25" s="43" t="s">
        <v>60</v>
      </c>
      <c r="C25" s="83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</row>
    <row r="26" spans="1:3" ht="33" customHeight="1">
      <c r="A26" s="37" t="s">
        <v>138</v>
      </c>
      <c r="B26" s="43" t="s">
        <v>141</v>
      </c>
      <c r="C26" s="83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2181108</v>
      </c>
    </row>
    <row r="27" spans="1:3" ht="33" customHeight="1">
      <c r="A27" s="37" t="s">
        <v>139</v>
      </c>
      <c r="B27" s="43" t="s">
        <v>142</v>
      </c>
      <c r="C27" s="83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70471</v>
      </c>
    </row>
    <row r="28" spans="1:3" s="5" customFormat="1" ht="31.5" customHeight="1">
      <c r="A28" s="38" t="s">
        <v>68</v>
      </c>
      <c r="B28" s="44" t="s">
        <v>69</v>
      </c>
      <c r="C28" s="93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</row>
    <row r="29" spans="1:3" s="5" customFormat="1" ht="31.5" customHeight="1">
      <c r="A29" s="38" t="s">
        <v>67</v>
      </c>
      <c r="B29" s="44" t="s">
        <v>70</v>
      </c>
      <c r="C29" s="94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1730500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460157</v>
      </c>
    </row>
    <row r="31" spans="1:3" ht="28.5" customHeight="1">
      <c r="A31" s="37" t="s">
        <v>19</v>
      </c>
      <c r="B31" s="46" t="s">
        <v>20</v>
      </c>
      <c r="C31" s="89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17273</v>
      </c>
    </row>
    <row r="32" spans="1:3" ht="28.5" customHeight="1">
      <c r="A32" s="37" t="s">
        <v>21</v>
      </c>
      <c r="B32" s="46" t="s">
        <v>22</v>
      </c>
      <c r="C32" s="89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55974</v>
      </c>
    </row>
    <row r="33" spans="1:3" ht="28.5" customHeight="1">
      <c r="A33" s="37" t="s">
        <v>23</v>
      </c>
      <c r="B33" s="47" t="s">
        <v>37</v>
      </c>
      <c r="C33" s="30">
        <f>C34+C36+C37+C38+C39+C40</f>
        <v>3533</v>
      </c>
    </row>
    <row r="34" spans="1:3" ht="28.5" customHeight="1">
      <c r="A34" s="48" t="s">
        <v>45</v>
      </c>
      <c r="B34" s="49" t="s">
        <v>38</v>
      </c>
      <c r="C34" s="89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438</v>
      </c>
    </row>
    <row r="35" spans="1:3" ht="28.5" customHeight="1">
      <c r="A35" s="48" t="s">
        <v>46</v>
      </c>
      <c r="B35" s="50" t="s">
        <v>39</v>
      </c>
      <c r="C35" s="89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415</v>
      </c>
    </row>
    <row r="36" spans="1:3" ht="28.5" customHeight="1">
      <c r="A36" s="48" t="s">
        <v>47</v>
      </c>
      <c r="B36" s="49" t="s">
        <v>40</v>
      </c>
      <c r="C36" s="89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89</v>
      </c>
    </row>
    <row r="37" spans="1:3" ht="28.5" customHeight="1">
      <c r="A37" s="48" t="s">
        <v>48</v>
      </c>
      <c r="B37" s="49" t="s">
        <v>41</v>
      </c>
      <c r="C37" s="89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18</v>
      </c>
    </row>
    <row r="38" spans="1:3" ht="28.5" customHeight="1">
      <c r="A38" s="48" t="s">
        <v>49</v>
      </c>
      <c r="B38" s="49" t="s">
        <v>42</v>
      </c>
      <c r="C38" s="89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</row>
    <row r="39" spans="1:3" ht="28.5" customHeight="1">
      <c r="A39" s="48" t="s">
        <v>50</v>
      </c>
      <c r="B39" s="49" t="s">
        <v>43</v>
      </c>
      <c r="C39" s="89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2783</v>
      </c>
    </row>
    <row r="40" spans="1:3" ht="28.5" customHeight="1">
      <c r="A40" s="48" t="s">
        <v>51</v>
      </c>
      <c r="B40" s="49" t="s">
        <v>44</v>
      </c>
      <c r="C40" s="89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205</v>
      </c>
    </row>
    <row r="41" spans="1:3" ht="28.5" customHeight="1">
      <c r="A41" s="37" t="s">
        <v>24</v>
      </c>
      <c r="B41" s="46" t="s">
        <v>25</v>
      </c>
      <c r="C41" s="83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269491</v>
      </c>
    </row>
    <row r="42" spans="1:3" ht="28.5" customHeight="1">
      <c r="A42" s="37" t="s">
        <v>26</v>
      </c>
      <c r="B42" s="47" t="s">
        <v>61</v>
      </c>
      <c r="C42" s="86">
        <f>C43+C44+C45+C46</f>
        <v>54366</v>
      </c>
    </row>
    <row r="43" spans="1:3" ht="28.5" customHeight="1">
      <c r="A43" s="48" t="s">
        <v>56</v>
      </c>
      <c r="B43" s="49" t="s">
        <v>52</v>
      </c>
      <c r="C43" s="83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40740</v>
      </c>
    </row>
    <row r="44" spans="1:3" ht="28.5" customHeight="1">
      <c r="A44" s="48" t="s">
        <v>57</v>
      </c>
      <c r="B44" s="49" t="s">
        <v>53</v>
      </c>
      <c r="C44" s="83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6603</v>
      </c>
    </row>
    <row r="45" spans="1:3" ht="28.5" customHeight="1">
      <c r="A45" s="48" t="s">
        <v>58</v>
      </c>
      <c r="B45" s="49" t="s">
        <v>54</v>
      </c>
      <c r="C45" s="83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</row>
    <row r="46" spans="1:3" ht="28.5" customHeight="1">
      <c r="A46" s="48" t="s">
        <v>59</v>
      </c>
      <c r="B46" s="49" t="s">
        <v>55</v>
      </c>
      <c r="C46" s="83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7023</v>
      </c>
    </row>
    <row r="47" spans="1:3" ht="28.5" customHeight="1">
      <c r="A47" s="37" t="s">
        <v>27</v>
      </c>
      <c r="B47" s="46" t="s">
        <v>28</v>
      </c>
      <c r="C47" s="83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</row>
    <row r="48" spans="1:3" ht="48" customHeight="1">
      <c r="A48" s="37" t="s">
        <v>29</v>
      </c>
      <c r="B48" s="46" t="s">
        <v>115</v>
      </c>
      <c r="C48" s="92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52181</v>
      </c>
    </row>
    <row r="49" spans="1:3" ht="43.5" customHeight="1">
      <c r="A49" s="37" t="s">
        <v>30</v>
      </c>
      <c r="B49" s="46" t="s">
        <v>31</v>
      </c>
      <c r="C49" s="92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3171</v>
      </c>
    </row>
    <row r="50" spans="1:3" ht="35.25" customHeight="1">
      <c r="A50" s="37" t="s">
        <v>32</v>
      </c>
      <c r="B50" s="46" t="s">
        <v>33</v>
      </c>
      <c r="C50" s="89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4168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226262</v>
      </c>
    </row>
    <row r="52" spans="1:3" ht="42" customHeight="1">
      <c r="A52" s="37" t="s">
        <v>119</v>
      </c>
      <c r="B52" s="46" t="s">
        <v>144</v>
      </c>
      <c r="C52" s="83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12059</v>
      </c>
    </row>
    <row r="53" spans="1:3" ht="31.5" customHeight="1">
      <c r="A53" s="37" t="s">
        <v>35</v>
      </c>
      <c r="B53" s="46" t="s">
        <v>63</v>
      </c>
      <c r="C53" s="83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199619</v>
      </c>
    </row>
    <row r="54" spans="1:3" ht="31.5" customHeight="1">
      <c r="A54" s="37" t="s">
        <v>36</v>
      </c>
      <c r="B54" s="46" t="s">
        <v>121</v>
      </c>
      <c r="C54" s="83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</row>
    <row r="55" spans="1:3" ht="31.5" customHeight="1">
      <c r="A55" s="37" t="s">
        <v>120</v>
      </c>
      <c r="B55" s="46" t="s">
        <v>122</v>
      </c>
      <c r="C55" s="83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14584</v>
      </c>
    </row>
    <row r="56" spans="1:3" ht="32.25" customHeight="1">
      <c r="A56" s="39" t="s">
        <v>127</v>
      </c>
      <c r="B56" s="51" t="s">
        <v>155</v>
      </c>
      <c r="C56" s="95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38225</v>
      </c>
    </row>
  </sheetData>
  <sheetProtection formatCells="0" formatColumns="0" formatRows="0" insertColumns="0" insertRows="0" insertHyperlinks="0" deleteColumns="0" deleteRows="0"/>
  <mergeCells count="5">
    <mergeCell ref="A1:C1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ySplit="7" topLeftCell="A38" activePane="bottomLeft" state="frozen"/>
      <selection pane="topLeft" activeCell="C73" sqref="C73"/>
      <selection pane="bottomLef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71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4131168</v>
      </c>
    </row>
    <row r="8" spans="1:3" ht="31.5" customHeight="1">
      <c r="A8" s="35" t="s">
        <v>1</v>
      </c>
      <c r="B8" s="84" t="s">
        <v>160</v>
      </c>
      <c r="C8" s="92">
        <v>543244</v>
      </c>
    </row>
    <row r="9" spans="1:3" ht="31.5" customHeight="1">
      <c r="A9" s="35" t="s">
        <v>2</v>
      </c>
      <c r="B9" s="84" t="s">
        <v>161</v>
      </c>
      <c r="C9" s="92">
        <v>323187</v>
      </c>
    </row>
    <row r="10" spans="1:3" ht="31.5" customHeight="1">
      <c r="A10" s="35" t="s">
        <v>3</v>
      </c>
      <c r="B10" s="84" t="s">
        <v>158</v>
      </c>
      <c r="C10" s="92">
        <v>1765720</v>
      </c>
    </row>
    <row r="11" spans="1:3" ht="31.5" customHeight="1">
      <c r="A11" s="85" t="s">
        <v>64</v>
      </c>
      <c r="B11" s="40" t="s">
        <v>65</v>
      </c>
      <c r="C11" s="92">
        <v>94500</v>
      </c>
    </row>
    <row r="12" spans="1:3" ht="31.5" customHeight="1">
      <c r="A12" s="35" t="s">
        <v>4</v>
      </c>
      <c r="B12" s="84" t="s">
        <v>167</v>
      </c>
      <c r="C12" s="92">
        <v>140628</v>
      </c>
    </row>
    <row r="13" spans="1:3" ht="31.5" customHeight="1">
      <c r="A13" s="35" t="s">
        <v>5</v>
      </c>
      <c r="B13" s="84" t="s">
        <v>162</v>
      </c>
      <c r="C13" s="92">
        <v>126007</v>
      </c>
    </row>
    <row r="14" spans="1:3" ht="31.5" customHeight="1">
      <c r="A14" s="35" t="s">
        <v>6</v>
      </c>
      <c r="B14" s="84" t="s">
        <v>171</v>
      </c>
      <c r="C14" s="92">
        <v>79335</v>
      </c>
    </row>
    <row r="15" spans="1:3" ht="31.5" customHeight="1">
      <c r="A15" s="35" t="s">
        <v>7</v>
      </c>
      <c r="B15" s="84" t="s">
        <v>170</v>
      </c>
      <c r="C15" s="92">
        <v>16202</v>
      </c>
    </row>
    <row r="16" spans="1:3" ht="31.5" customHeight="1">
      <c r="A16" s="35" t="s">
        <v>8</v>
      </c>
      <c r="B16" s="84" t="s">
        <v>163</v>
      </c>
      <c r="C16" s="92">
        <v>119571</v>
      </c>
    </row>
    <row r="17" spans="1:3" ht="31.5" customHeight="1">
      <c r="A17" s="35" t="s">
        <v>9</v>
      </c>
      <c r="B17" s="84" t="s">
        <v>164</v>
      </c>
      <c r="C17" s="92">
        <v>50000</v>
      </c>
    </row>
    <row r="18" spans="1:3" ht="31.5" customHeight="1">
      <c r="A18" s="35" t="s">
        <v>10</v>
      </c>
      <c r="B18" s="84" t="s">
        <v>172</v>
      </c>
      <c r="C18" s="92">
        <v>4700</v>
      </c>
    </row>
    <row r="19" spans="1:3" ht="46.5" customHeight="1">
      <c r="A19" s="35" t="s">
        <v>11</v>
      </c>
      <c r="B19" s="84" t="s">
        <v>165</v>
      </c>
      <c r="C19" s="92">
        <v>13179</v>
      </c>
    </row>
    <row r="20" spans="1:3" ht="31.5" customHeight="1">
      <c r="A20" s="35" t="s">
        <v>12</v>
      </c>
      <c r="B20" s="84" t="s">
        <v>166</v>
      </c>
      <c r="C20" s="92">
        <v>100365</v>
      </c>
    </row>
    <row r="21" spans="1:3" ht="31.5" customHeight="1">
      <c r="A21" s="35" t="s">
        <v>14</v>
      </c>
      <c r="B21" s="41" t="s">
        <v>13</v>
      </c>
      <c r="C21" s="92">
        <v>45250</v>
      </c>
    </row>
    <row r="22" spans="1:3" ht="31.5" customHeight="1">
      <c r="A22" s="36" t="s">
        <v>15</v>
      </c>
      <c r="B22" s="84" t="s">
        <v>168</v>
      </c>
      <c r="C22" s="92">
        <v>646142</v>
      </c>
    </row>
    <row r="23" spans="1:3" ht="31.5" customHeight="1">
      <c r="A23" s="34" t="s">
        <v>173</v>
      </c>
      <c r="B23" s="40" t="s">
        <v>66</v>
      </c>
      <c r="C23" s="92">
        <v>2901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147688</v>
      </c>
    </row>
    <row r="27" spans="1:3" ht="33" customHeight="1">
      <c r="A27" s="37" t="s">
        <v>139</v>
      </c>
      <c r="B27" s="43" t="s">
        <v>142</v>
      </c>
      <c r="C27" s="92">
        <v>9950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131172</v>
      </c>
    </row>
    <row r="30" spans="1:3" s="3" customFormat="1" ht="30" customHeight="1">
      <c r="A30" s="32" t="s">
        <v>17</v>
      </c>
      <c r="B30" s="52" t="s">
        <v>18</v>
      </c>
      <c r="C30" s="33">
        <f>C31+C32+C33+C41+C42+C48+C49+C50+C47</f>
        <v>32652</v>
      </c>
    </row>
    <row r="31" spans="1:3" ht="28.5" customHeight="1">
      <c r="A31" s="37" t="s">
        <v>19</v>
      </c>
      <c r="B31" s="46" t="s">
        <v>20</v>
      </c>
      <c r="C31" s="83">
        <v>1300</v>
      </c>
    </row>
    <row r="32" spans="1:3" ht="28.5" customHeight="1">
      <c r="A32" s="37" t="s">
        <v>21</v>
      </c>
      <c r="B32" s="46" t="s">
        <v>22</v>
      </c>
      <c r="C32" s="83">
        <v>4030</v>
      </c>
    </row>
    <row r="33" spans="1:3" ht="28.5" customHeight="1">
      <c r="A33" s="37" t="s">
        <v>23</v>
      </c>
      <c r="B33" s="47" t="s">
        <v>37</v>
      </c>
      <c r="C33" s="30">
        <f>C34+C36+C37+C38+C39+C40</f>
        <v>274</v>
      </c>
    </row>
    <row r="34" spans="1:3" ht="28.5" customHeight="1">
      <c r="A34" s="48" t="s">
        <v>45</v>
      </c>
      <c r="B34" s="49" t="s">
        <v>38</v>
      </c>
      <c r="C34" s="83">
        <v>77</v>
      </c>
    </row>
    <row r="35" spans="1:3" ht="28.5" customHeight="1">
      <c r="A35" s="48" t="s">
        <v>46</v>
      </c>
      <c r="B35" s="50" t="s">
        <v>39</v>
      </c>
      <c r="C35" s="83">
        <v>57</v>
      </c>
    </row>
    <row r="36" spans="1:3" ht="28.5" customHeight="1">
      <c r="A36" s="48" t="s">
        <v>47</v>
      </c>
      <c r="B36" s="49" t="s">
        <v>40</v>
      </c>
      <c r="C36" s="83">
        <v>13</v>
      </c>
    </row>
    <row r="37" spans="1:3" ht="28.5" customHeight="1">
      <c r="A37" s="48" t="s">
        <v>48</v>
      </c>
      <c r="B37" s="49" t="s">
        <v>41</v>
      </c>
      <c r="C37" s="83">
        <v>1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182</v>
      </c>
    </row>
    <row r="40" spans="1:3" ht="28.5" customHeight="1">
      <c r="A40" s="48" t="s">
        <v>51</v>
      </c>
      <c r="B40" s="49" t="s">
        <v>44</v>
      </c>
      <c r="C40" s="83">
        <v>1</v>
      </c>
    </row>
    <row r="41" spans="1:3" ht="28.5" customHeight="1">
      <c r="A41" s="37" t="s">
        <v>24</v>
      </c>
      <c r="B41" s="46" t="s">
        <v>25</v>
      </c>
      <c r="C41" s="30">
        <v>19431</v>
      </c>
    </row>
    <row r="42" spans="1:3" ht="28.5" customHeight="1">
      <c r="A42" s="37" t="s">
        <v>26</v>
      </c>
      <c r="B42" s="47" t="s">
        <v>61</v>
      </c>
      <c r="C42" s="86">
        <f>C43+C44+C45+C46</f>
        <v>3922</v>
      </c>
    </row>
    <row r="43" spans="1:3" ht="28.5" customHeight="1">
      <c r="A43" s="48" t="s">
        <v>56</v>
      </c>
      <c r="B43" s="49" t="s">
        <v>52</v>
      </c>
      <c r="C43" s="30">
        <v>2892</v>
      </c>
    </row>
    <row r="44" spans="1:3" ht="28.5" customHeight="1">
      <c r="A44" s="48" t="s">
        <v>57</v>
      </c>
      <c r="B44" s="49" t="s">
        <v>53</v>
      </c>
      <c r="C44" s="30">
        <v>476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554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2850</v>
      </c>
    </row>
    <row r="49" spans="1:3" ht="43.5" customHeight="1">
      <c r="A49" s="37" t="s">
        <v>30</v>
      </c>
      <c r="B49" s="46" t="s">
        <v>31</v>
      </c>
      <c r="C49" s="92">
        <v>560</v>
      </c>
    </row>
    <row r="50" spans="1:3" ht="35.25" customHeight="1">
      <c r="A50" s="37" t="s">
        <v>32</v>
      </c>
      <c r="B50" s="46" t="s">
        <v>33</v>
      </c>
      <c r="C50" s="83">
        <v>285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16166</v>
      </c>
    </row>
    <row r="52" spans="1:3" ht="42" customHeight="1">
      <c r="A52" s="37" t="s">
        <v>119</v>
      </c>
      <c r="B52" s="46" t="s">
        <v>144</v>
      </c>
      <c r="C52" s="83">
        <v>8</v>
      </c>
    </row>
    <row r="53" spans="1:3" ht="31.5" customHeight="1">
      <c r="A53" s="37" t="s">
        <v>35</v>
      </c>
      <c r="B53" s="46" t="s">
        <v>63</v>
      </c>
      <c r="C53" s="83">
        <v>16058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100</v>
      </c>
    </row>
    <row r="56" spans="1:3" ht="32.25" customHeight="1">
      <c r="A56" s="39" t="s">
        <v>127</v>
      </c>
      <c r="B56" s="51" t="s">
        <v>155</v>
      </c>
      <c r="C56" s="95">
        <v>1244</v>
      </c>
    </row>
  </sheetData>
  <sheetProtection formatCells="0" formatColumns="0" formatRows="0" insertColumns="0" insertRows="0" insertHyperlinks="0" deleteColumns="0" deleteRows="0"/>
  <mergeCells count="5">
    <mergeCell ref="A1:C1"/>
    <mergeCell ref="C4:C5"/>
    <mergeCell ref="A2:C2"/>
    <mergeCell ref="A4:A5"/>
    <mergeCell ref="B4:B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72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2801280</v>
      </c>
    </row>
    <row r="8" spans="1:3" ht="31.5" customHeight="1">
      <c r="A8" s="35" t="s">
        <v>1</v>
      </c>
      <c r="B8" s="84" t="s">
        <v>160</v>
      </c>
      <c r="C8" s="92">
        <v>342163</v>
      </c>
    </row>
    <row r="9" spans="1:3" ht="31.5" customHeight="1">
      <c r="A9" s="35" t="s">
        <v>2</v>
      </c>
      <c r="B9" s="84" t="s">
        <v>161</v>
      </c>
      <c r="C9" s="92">
        <v>213216</v>
      </c>
    </row>
    <row r="10" spans="1:3" ht="31.5" customHeight="1">
      <c r="A10" s="35" t="s">
        <v>3</v>
      </c>
      <c r="B10" s="84" t="s">
        <v>158</v>
      </c>
      <c r="C10" s="92">
        <v>1239374</v>
      </c>
    </row>
    <row r="11" spans="1:3" ht="31.5" customHeight="1">
      <c r="A11" s="85" t="s">
        <v>64</v>
      </c>
      <c r="B11" s="40" t="s">
        <v>65</v>
      </c>
      <c r="C11" s="92">
        <v>58000</v>
      </c>
    </row>
    <row r="12" spans="1:3" ht="31.5" customHeight="1">
      <c r="A12" s="35" t="s">
        <v>4</v>
      </c>
      <c r="B12" s="84" t="s">
        <v>167</v>
      </c>
      <c r="C12" s="92">
        <v>94225</v>
      </c>
    </row>
    <row r="13" spans="1:3" ht="31.5" customHeight="1">
      <c r="A13" s="35" t="s">
        <v>5</v>
      </c>
      <c r="B13" s="84" t="s">
        <v>162</v>
      </c>
      <c r="C13" s="92">
        <v>72859</v>
      </c>
    </row>
    <row r="14" spans="1:3" ht="31.5" customHeight="1">
      <c r="A14" s="35" t="s">
        <v>6</v>
      </c>
      <c r="B14" s="84" t="s">
        <v>171</v>
      </c>
      <c r="C14" s="92">
        <v>35730</v>
      </c>
    </row>
    <row r="15" spans="1:3" ht="31.5" customHeight="1">
      <c r="A15" s="35" t="s">
        <v>7</v>
      </c>
      <c r="B15" s="84" t="s">
        <v>170</v>
      </c>
      <c r="C15" s="92">
        <v>23290</v>
      </c>
    </row>
    <row r="16" spans="1:3" ht="31.5" customHeight="1">
      <c r="A16" s="35" t="s">
        <v>8</v>
      </c>
      <c r="B16" s="84" t="s">
        <v>163</v>
      </c>
      <c r="C16" s="92">
        <v>97394</v>
      </c>
    </row>
    <row r="17" spans="1:3" ht="31.5" customHeight="1">
      <c r="A17" s="35" t="s">
        <v>9</v>
      </c>
      <c r="B17" s="84" t="s">
        <v>164</v>
      </c>
      <c r="C17" s="92">
        <v>38698</v>
      </c>
    </row>
    <row r="18" spans="1:3" ht="31.5" customHeight="1">
      <c r="A18" s="35" t="s">
        <v>10</v>
      </c>
      <c r="B18" s="84" t="s">
        <v>172</v>
      </c>
      <c r="C18" s="92">
        <v>2158</v>
      </c>
    </row>
    <row r="19" spans="1:3" ht="46.5" customHeight="1">
      <c r="A19" s="35" t="s">
        <v>11</v>
      </c>
      <c r="B19" s="84" t="s">
        <v>165</v>
      </c>
      <c r="C19" s="92">
        <v>9107</v>
      </c>
    </row>
    <row r="20" spans="1:3" ht="31.5" customHeight="1">
      <c r="A20" s="35" t="s">
        <v>12</v>
      </c>
      <c r="B20" s="84" t="s">
        <v>166</v>
      </c>
      <c r="C20" s="92">
        <v>72251</v>
      </c>
    </row>
    <row r="21" spans="1:3" ht="31.5" customHeight="1">
      <c r="A21" s="35" t="s">
        <v>14</v>
      </c>
      <c r="B21" s="41" t="s">
        <v>13</v>
      </c>
      <c r="C21" s="92">
        <v>25620</v>
      </c>
    </row>
    <row r="22" spans="1:3" ht="31.5" customHeight="1">
      <c r="A22" s="36" t="s">
        <v>15</v>
      </c>
      <c r="B22" s="84" t="s">
        <v>168</v>
      </c>
      <c r="C22" s="92">
        <v>437570</v>
      </c>
    </row>
    <row r="23" spans="1:3" ht="31.5" customHeight="1">
      <c r="A23" s="34" t="s">
        <v>173</v>
      </c>
      <c r="B23" s="40" t="s">
        <v>66</v>
      </c>
      <c r="C23" s="92">
        <v>711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97475</v>
      </c>
    </row>
    <row r="27" spans="1:3" ht="33" customHeight="1">
      <c r="A27" s="37" t="s">
        <v>139</v>
      </c>
      <c r="B27" s="43" t="s">
        <v>142</v>
      </c>
      <c r="C27" s="92">
        <v>150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4">
        <v>102965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25667</v>
      </c>
    </row>
    <row r="31" spans="1:3" ht="28.5" customHeight="1">
      <c r="A31" s="37" t="s">
        <v>19</v>
      </c>
      <c r="B31" s="46" t="s">
        <v>20</v>
      </c>
      <c r="C31" s="83">
        <v>822</v>
      </c>
    </row>
    <row r="32" spans="1:3" ht="28.5" customHeight="1">
      <c r="A32" s="37" t="s">
        <v>21</v>
      </c>
      <c r="B32" s="46" t="s">
        <v>22</v>
      </c>
      <c r="C32" s="83">
        <v>3263</v>
      </c>
    </row>
    <row r="33" spans="1:3" ht="28.5" customHeight="1">
      <c r="A33" s="37" t="s">
        <v>23</v>
      </c>
      <c r="B33" s="47" t="s">
        <v>37</v>
      </c>
      <c r="C33" s="30">
        <f>C34+C36+C37+C38+C39+C40</f>
        <v>149</v>
      </c>
    </row>
    <row r="34" spans="1:3" ht="28.5" customHeight="1">
      <c r="A34" s="48" t="s">
        <v>45</v>
      </c>
      <c r="B34" s="49" t="s">
        <v>38</v>
      </c>
      <c r="C34" s="83">
        <v>20</v>
      </c>
    </row>
    <row r="35" spans="1:3" ht="28.5" customHeight="1">
      <c r="A35" s="48" t="s">
        <v>46</v>
      </c>
      <c r="B35" s="50" t="s">
        <v>39</v>
      </c>
      <c r="C35" s="83">
        <v>20</v>
      </c>
    </row>
    <row r="36" spans="1:3" ht="28.5" customHeight="1">
      <c r="A36" s="48" t="s">
        <v>47</v>
      </c>
      <c r="B36" s="49" t="s">
        <v>40</v>
      </c>
      <c r="C36" s="83">
        <v>4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120</v>
      </c>
    </row>
    <row r="40" spans="1:3" ht="28.5" customHeight="1">
      <c r="A40" s="48" t="s">
        <v>51</v>
      </c>
      <c r="B40" s="49" t="s">
        <v>44</v>
      </c>
      <c r="C40" s="83">
        <v>5</v>
      </c>
    </row>
    <row r="41" spans="1:3" ht="28.5" customHeight="1">
      <c r="A41" s="37" t="s">
        <v>24</v>
      </c>
      <c r="B41" s="46" t="s">
        <v>25</v>
      </c>
      <c r="C41" s="30">
        <v>13744</v>
      </c>
    </row>
    <row r="42" spans="1:3" ht="28.5" customHeight="1">
      <c r="A42" s="37" t="s">
        <v>26</v>
      </c>
      <c r="B42" s="47" t="s">
        <v>61</v>
      </c>
      <c r="C42" s="86">
        <f>C43+C44+C45+C46</f>
        <v>2774</v>
      </c>
    </row>
    <row r="43" spans="1:3" ht="28.5" customHeight="1">
      <c r="A43" s="48" t="s">
        <v>56</v>
      </c>
      <c r="B43" s="49" t="s">
        <v>52</v>
      </c>
      <c r="C43" s="30">
        <v>1952</v>
      </c>
    </row>
    <row r="44" spans="1:3" ht="28.5" customHeight="1">
      <c r="A44" s="48" t="s">
        <v>57</v>
      </c>
      <c r="B44" s="49" t="s">
        <v>53</v>
      </c>
      <c r="C44" s="30">
        <v>337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485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4500</v>
      </c>
    </row>
    <row r="49" spans="1:3" ht="43.5" customHeight="1">
      <c r="A49" s="37" t="s">
        <v>30</v>
      </c>
      <c r="B49" s="46" t="s">
        <v>31</v>
      </c>
      <c r="C49" s="92">
        <v>97</v>
      </c>
    </row>
    <row r="50" spans="1:3" ht="35.25" customHeight="1">
      <c r="A50" s="37" t="s">
        <v>32</v>
      </c>
      <c r="B50" s="46" t="s">
        <v>33</v>
      </c>
      <c r="C50" s="83">
        <v>318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12369</v>
      </c>
    </row>
    <row r="52" spans="1:3" ht="42" customHeight="1">
      <c r="A52" s="37" t="s">
        <v>119</v>
      </c>
      <c r="B52" s="46" t="s">
        <v>144</v>
      </c>
      <c r="C52" s="83">
        <v>477</v>
      </c>
    </row>
    <row r="53" spans="1:3" ht="31.5" customHeight="1">
      <c r="A53" s="37" t="s">
        <v>35</v>
      </c>
      <c r="B53" s="46" t="s">
        <v>63</v>
      </c>
      <c r="C53" s="83">
        <v>11617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275</v>
      </c>
    </row>
    <row r="56" spans="1:3" ht="32.25" customHeight="1">
      <c r="A56" s="39" t="s">
        <v>127</v>
      </c>
      <c r="B56" s="51" t="s">
        <v>155</v>
      </c>
      <c r="C56" s="95">
        <v>886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73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2911823</v>
      </c>
    </row>
    <row r="8" spans="1:3" ht="31.5" customHeight="1">
      <c r="A8" s="35" t="s">
        <v>1</v>
      </c>
      <c r="B8" s="84" t="s">
        <v>160</v>
      </c>
      <c r="C8" s="92">
        <v>433000</v>
      </c>
    </row>
    <row r="9" spans="1:3" ht="31.5" customHeight="1">
      <c r="A9" s="35" t="s">
        <v>2</v>
      </c>
      <c r="B9" s="84" t="s">
        <v>161</v>
      </c>
      <c r="C9" s="92">
        <v>207000</v>
      </c>
    </row>
    <row r="10" spans="1:3" ht="31.5" customHeight="1">
      <c r="A10" s="35" t="s">
        <v>3</v>
      </c>
      <c r="B10" s="84" t="s">
        <v>158</v>
      </c>
      <c r="C10" s="92">
        <v>1195508</v>
      </c>
    </row>
    <row r="11" spans="1:3" ht="31.5" customHeight="1">
      <c r="A11" s="85" t="s">
        <v>64</v>
      </c>
      <c r="B11" s="40" t="s">
        <v>65</v>
      </c>
      <c r="C11" s="92">
        <v>48000</v>
      </c>
    </row>
    <row r="12" spans="1:3" ht="31.5" customHeight="1">
      <c r="A12" s="35" t="s">
        <v>4</v>
      </c>
      <c r="B12" s="84" t="s">
        <v>167</v>
      </c>
      <c r="C12" s="92">
        <v>100250</v>
      </c>
    </row>
    <row r="13" spans="1:3" ht="31.5" customHeight="1">
      <c r="A13" s="35" t="s">
        <v>5</v>
      </c>
      <c r="B13" s="84" t="s">
        <v>162</v>
      </c>
      <c r="C13" s="92">
        <v>81800</v>
      </c>
    </row>
    <row r="14" spans="1:3" ht="31.5" customHeight="1">
      <c r="A14" s="35" t="s">
        <v>6</v>
      </c>
      <c r="B14" s="84" t="s">
        <v>171</v>
      </c>
      <c r="C14" s="92">
        <v>41780</v>
      </c>
    </row>
    <row r="15" spans="1:3" ht="31.5" customHeight="1">
      <c r="A15" s="35" t="s">
        <v>7</v>
      </c>
      <c r="B15" s="84" t="s">
        <v>170</v>
      </c>
      <c r="C15" s="92">
        <v>12320</v>
      </c>
    </row>
    <row r="16" spans="1:3" ht="31.5" customHeight="1">
      <c r="A16" s="35" t="s">
        <v>8</v>
      </c>
      <c r="B16" s="84" t="s">
        <v>163</v>
      </c>
      <c r="C16" s="92">
        <v>116500</v>
      </c>
    </row>
    <row r="17" spans="1:3" ht="31.5" customHeight="1">
      <c r="A17" s="35" t="s">
        <v>9</v>
      </c>
      <c r="B17" s="84" t="s">
        <v>164</v>
      </c>
      <c r="C17" s="92">
        <v>40014</v>
      </c>
    </row>
    <row r="18" spans="1:3" ht="31.5" customHeight="1">
      <c r="A18" s="35" t="s">
        <v>10</v>
      </c>
      <c r="B18" s="84" t="s">
        <v>172</v>
      </c>
      <c r="C18" s="92">
        <v>2300</v>
      </c>
    </row>
    <row r="19" spans="1:3" ht="46.5" customHeight="1">
      <c r="A19" s="35" t="s">
        <v>11</v>
      </c>
      <c r="B19" s="84" t="s">
        <v>165</v>
      </c>
      <c r="C19" s="92">
        <v>7400</v>
      </c>
    </row>
    <row r="20" spans="1:3" ht="31.5" customHeight="1">
      <c r="A20" s="35" t="s">
        <v>12</v>
      </c>
      <c r="B20" s="84" t="s">
        <v>166</v>
      </c>
      <c r="C20" s="92">
        <v>66400</v>
      </c>
    </row>
    <row r="21" spans="1:3" ht="31.5" customHeight="1">
      <c r="A21" s="35" t="s">
        <v>14</v>
      </c>
      <c r="B21" s="41" t="s">
        <v>13</v>
      </c>
      <c r="C21" s="92">
        <v>30900</v>
      </c>
    </row>
    <row r="22" spans="1:3" ht="31.5" customHeight="1">
      <c r="A22" s="36" t="s">
        <v>15</v>
      </c>
      <c r="B22" s="84" t="s">
        <v>168</v>
      </c>
      <c r="C22" s="92">
        <v>447515</v>
      </c>
    </row>
    <row r="23" spans="1:3" ht="31.5" customHeight="1">
      <c r="A23" s="34" t="s">
        <v>173</v>
      </c>
      <c r="B23" s="40" t="s">
        <v>66</v>
      </c>
      <c r="C23" s="92">
        <v>2000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128876</v>
      </c>
    </row>
    <row r="27" spans="1:3" ht="33" customHeight="1">
      <c r="A27" s="37" t="s">
        <v>139</v>
      </c>
      <c r="B27" s="43" t="s">
        <v>142</v>
      </c>
      <c r="C27" s="92">
        <v>260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105734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24706</v>
      </c>
    </row>
    <row r="31" spans="1:3" ht="28.5" customHeight="1">
      <c r="A31" s="37" t="s">
        <v>19</v>
      </c>
      <c r="B31" s="46" t="s">
        <v>20</v>
      </c>
      <c r="C31" s="83">
        <v>637</v>
      </c>
    </row>
    <row r="32" spans="1:3" ht="28.5" customHeight="1">
      <c r="A32" s="37" t="s">
        <v>21</v>
      </c>
      <c r="B32" s="46" t="s">
        <v>22</v>
      </c>
      <c r="C32" s="83">
        <v>2298</v>
      </c>
    </row>
    <row r="33" spans="1:3" ht="28.5" customHeight="1">
      <c r="A33" s="37" t="s">
        <v>23</v>
      </c>
      <c r="B33" s="47" t="s">
        <v>37</v>
      </c>
      <c r="C33" s="30">
        <f>C34+C36+C37+C38+C39+C40</f>
        <v>206</v>
      </c>
    </row>
    <row r="34" spans="1:3" ht="28.5" customHeight="1">
      <c r="A34" s="48" t="s">
        <v>45</v>
      </c>
      <c r="B34" s="49" t="s">
        <v>38</v>
      </c>
      <c r="C34" s="83">
        <v>25</v>
      </c>
    </row>
    <row r="35" spans="1:3" ht="28.5" customHeight="1">
      <c r="A35" s="48" t="s">
        <v>46</v>
      </c>
      <c r="B35" s="50" t="s">
        <v>39</v>
      </c>
      <c r="C35" s="83">
        <v>25</v>
      </c>
    </row>
    <row r="36" spans="1:3" ht="28.5" customHeight="1">
      <c r="A36" s="48" t="s">
        <v>47</v>
      </c>
      <c r="B36" s="49" t="s">
        <v>40</v>
      </c>
      <c r="C36" s="83">
        <v>0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173</v>
      </c>
    </row>
    <row r="40" spans="1:3" ht="28.5" customHeight="1">
      <c r="A40" s="48" t="s">
        <v>51</v>
      </c>
      <c r="B40" s="49" t="s">
        <v>44</v>
      </c>
      <c r="C40" s="83">
        <v>8</v>
      </c>
    </row>
    <row r="41" spans="1:3" ht="28.5" customHeight="1">
      <c r="A41" s="37" t="s">
        <v>24</v>
      </c>
      <c r="B41" s="46" t="s">
        <v>25</v>
      </c>
      <c r="C41" s="30">
        <v>14274</v>
      </c>
    </row>
    <row r="42" spans="1:3" ht="28.5" customHeight="1">
      <c r="A42" s="37" t="s">
        <v>26</v>
      </c>
      <c r="B42" s="47" t="s">
        <v>61</v>
      </c>
      <c r="C42" s="86">
        <f>C43+C44+C45+C46</f>
        <v>2879</v>
      </c>
    </row>
    <row r="43" spans="1:3" ht="28.5" customHeight="1">
      <c r="A43" s="48" t="s">
        <v>56</v>
      </c>
      <c r="B43" s="49" t="s">
        <v>52</v>
      </c>
      <c r="C43" s="30">
        <v>2168</v>
      </c>
    </row>
    <row r="44" spans="1:3" ht="28.5" customHeight="1">
      <c r="A44" s="48" t="s">
        <v>57</v>
      </c>
      <c r="B44" s="49" t="s">
        <v>53</v>
      </c>
      <c r="C44" s="30">
        <v>350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361</v>
      </c>
    </row>
    <row r="47" spans="1:3" ht="28.5" customHeight="1">
      <c r="A47" s="37" t="s">
        <v>27</v>
      </c>
      <c r="B47" s="46" t="s">
        <v>28</v>
      </c>
      <c r="C47" s="83"/>
    </row>
    <row r="48" spans="1:3" ht="48" customHeight="1">
      <c r="A48" s="37" t="s">
        <v>29</v>
      </c>
      <c r="B48" s="46" t="s">
        <v>115</v>
      </c>
      <c r="C48" s="92">
        <v>3814</v>
      </c>
    </row>
    <row r="49" spans="1:3" ht="43.5" customHeight="1">
      <c r="A49" s="37" t="s">
        <v>30</v>
      </c>
      <c r="B49" s="46" t="s">
        <v>31</v>
      </c>
      <c r="C49" s="92">
        <v>298</v>
      </c>
    </row>
    <row r="50" spans="1:3" ht="35.25" customHeight="1">
      <c r="A50" s="37" t="s">
        <v>32</v>
      </c>
      <c r="B50" s="46" t="s">
        <v>33</v>
      </c>
      <c r="C50" s="83">
        <v>300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12632</v>
      </c>
    </row>
    <row r="52" spans="1:3" ht="42" customHeight="1">
      <c r="A52" s="37" t="s">
        <v>119</v>
      </c>
      <c r="B52" s="46" t="s">
        <v>144</v>
      </c>
      <c r="C52" s="83">
        <v>51</v>
      </c>
    </row>
    <row r="53" spans="1:3" ht="31.5" customHeight="1">
      <c r="A53" s="37" t="s">
        <v>35</v>
      </c>
      <c r="B53" s="46" t="s">
        <v>63</v>
      </c>
      <c r="C53" s="83">
        <v>11837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744</v>
      </c>
    </row>
    <row r="56" spans="1:3" ht="32.25" customHeight="1">
      <c r="A56" s="39" t="s">
        <v>127</v>
      </c>
      <c r="B56" s="51" t="s">
        <v>155</v>
      </c>
      <c r="C56" s="95">
        <v>10800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74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1350157</v>
      </c>
    </row>
    <row r="8" spans="1:3" ht="31.5" customHeight="1">
      <c r="A8" s="35" t="s">
        <v>1</v>
      </c>
      <c r="B8" s="84" t="s">
        <v>160</v>
      </c>
      <c r="C8" s="92">
        <v>192000</v>
      </c>
    </row>
    <row r="9" spans="1:3" ht="31.5" customHeight="1">
      <c r="A9" s="35" t="s">
        <v>2</v>
      </c>
      <c r="B9" s="84" t="s">
        <v>161</v>
      </c>
      <c r="C9" s="92">
        <v>100000</v>
      </c>
    </row>
    <row r="10" spans="1:3" ht="31.5" customHeight="1">
      <c r="A10" s="35" t="s">
        <v>3</v>
      </c>
      <c r="B10" s="84" t="s">
        <v>158</v>
      </c>
      <c r="C10" s="92">
        <v>476317</v>
      </c>
    </row>
    <row r="11" spans="1:3" ht="31.5" customHeight="1">
      <c r="A11" s="85" t="s">
        <v>64</v>
      </c>
      <c r="B11" s="40" t="s">
        <v>65</v>
      </c>
      <c r="C11" s="92">
        <v>24000</v>
      </c>
    </row>
    <row r="12" spans="1:3" ht="31.5" customHeight="1">
      <c r="A12" s="35" t="s">
        <v>4</v>
      </c>
      <c r="B12" s="84" t="s">
        <v>167</v>
      </c>
      <c r="C12" s="92">
        <v>85000</v>
      </c>
    </row>
    <row r="13" spans="1:3" ht="31.5" customHeight="1">
      <c r="A13" s="35" t="s">
        <v>5</v>
      </c>
      <c r="B13" s="84" t="s">
        <v>162</v>
      </c>
      <c r="C13" s="92">
        <v>42000</v>
      </c>
    </row>
    <row r="14" spans="1:3" ht="31.5" customHeight="1">
      <c r="A14" s="35" t="s">
        <v>6</v>
      </c>
      <c r="B14" s="84" t="s">
        <v>171</v>
      </c>
      <c r="C14" s="92">
        <v>17000</v>
      </c>
    </row>
    <row r="15" spans="1:3" ht="31.5" customHeight="1">
      <c r="A15" s="35" t="s">
        <v>7</v>
      </c>
      <c r="B15" s="84" t="s">
        <v>170</v>
      </c>
      <c r="C15" s="92">
        <v>7000</v>
      </c>
    </row>
    <row r="16" spans="1:3" ht="31.5" customHeight="1">
      <c r="A16" s="35" t="s">
        <v>8</v>
      </c>
      <c r="B16" s="84" t="s">
        <v>163</v>
      </c>
      <c r="C16" s="92">
        <v>42000</v>
      </c>
    </row>
    <row r="17" spans="1:3" ht="31.5" customHeight="1">
      <c r="A17" s="35" t="s">
        <v>9</v>
      </c>
      <c r="B17" s="84" t="s">
        <v>164</v>
      </c>
      <c r="C17" s="92">
        <v>13000</v>
      </c>
    </row>
    <row r="18" spans="1:3" ht="31.5" customHeight="1">
      <c r="A18" s="35" t="s">
        <v>10</v>
      </c>
      <c r="B18" s="84" t="s">
        <v>172</v>
      </c>
      <c r="C18" s="92">
        <v>2800</v>
      </c>
    </row>
    <row r="19" spans="1:3" ht="46.5" customHeight="1">
      <c r="A19" s="35" t="s">
        <v>11</v>
      </c>
      <c r="B19" s="84" t="s">
        <v>165</v>
      </c>
      <c r="C19" s="92">
        <v>4000</v>
      </c>
    </row>
    <row r="20" spans="1:3" ht="31.5" customHeight="1">
      <c r="A20" s="35" t="s">
        <v>12</v>
      </c>
      <c r="B20" s="84" t="s">
        <v>166</v>
      </c>
      <c r="C20" s="92">
        <v>30000</v>
      </c>
    </row>
    <row r="21" spans="1:3" ht="31.5" customHeight="1">
      <c r="A21" s="35" t="s">
        <v>14</v>
      </c>
      <c r="B21" s="41" t="s">
        <v>13</v>
      </c>
      <c r="C21" s="92">
        <v>17000</v>
      </c>
    </row>
    <row r="22" spans="1:3" ht="31.5" customHeight="1">
      <c r="A22" s="36" t="s">
        <v>15</v>
      </c>
      <c r="B22" s="84" t="s">
        <v>168</v>
      </c>
      <c r="C22" s="92">
        <v>200174</v>
      </c>
    </row>
    <row r="23" spans="1:3" ht="31.5" customHeight="1">
      <c r="A23" s="34" t="s">
        <v>173</v>
      </c>
      <c r="B23" s="40" t="s">
        <v>66</v>
      </c>
      <c r="C23" s="92">
        <v>400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120866</v>
      </c>
    </row>
    <row r="27" spans="1:3" ht="33" customHeight="1">
      <c r="A27" s="37" t="s">
        <v>139</v>
      </c>
      <c r="B27" s="43" t="s">
        <v>142</v>
      </c>
      <c r="C27" s="92">
        <v>1000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61433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15976</v>
      </c>
    </row>
    <row r="31" spans="1:3" ht="28.5" customHeight="1">
      <c r="A31" s="37" t="s">
        <v>19</v>
      </c>
      <c r="B31" s="46" t="s">
        <v>20</v>
      </c>
      <c r="C31" s="83">
        <v>607</v>
      </c>
    </row>
    <row r="32" spans="1:3" ht="28.5" customHeight="1">
      <c r="A32" s="37" t="s">
        <v>21</v>
      </c>
      <c r="B32" s="46" t="s">
        <v>22</v>
      </c>
      <c r="C32" s="83">
        <v>1767</v>
      </c>
    </row>
    <row r="33" spans="1:3" ht="28.5" customHeight="1">
      <c r="A33" s="37" t="s">
        <v>23</v>
      </c>
      <c r="B33" s="47" t="s">
        <v>37</v>
      </c>
      <c r="C33" s="30">
        <f>C34+C36+C37+C38+C39+C40</f>
        <v>124</v>
      </c>
    </row>
    <row r="34" spans="1:3" ht="28.5" customHeight="1">
      <c r="A34" s="48" t="s">
        <v>45</v>
      </c>
      <c r="B34" s="49" t="s">
        <v>38</v>
      </c>
      <c r="C34" s="83">
        <v>26</v>
      </c>
    </row>
    <row r="35" spans="1:3" ht="28.5" customHeight="1">
      <c r="A35" s="48" t="s">
        <v>46</v>
      </c>
      <c r="B35" s="50" t="s">
        <v>39</v>
      </c>
      <c r="C35" s="83">
        <v>26</v>
      </c>
    </row>
    <row r="36" spans="1:3" ht="28.5" customHeight="1">
      <c r="A36" s="48" t="s">
        <v>47</v>
      </c>
      <c r="B36" s="49" t="s">
        <v>40</v>
      </c>
      <c r="C36" s="83">
        <v>0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98</v>
      </c>
    </row>
    <row r="40" spans="1:3" ht="28.5" customHeight="1">
      <c r="A40" s="48" t="s">
        <v>51</v>
      </c>
      <c r="B40" s="49" t="s">
        <v>44</v>
      </c>
      <c r="C40" s="83">
        <v>0</v>
      </c>
    </row>
    <row r="41" spans="1:3" ht="28.5" customHeight="1">
      <c r="A41" s="37" t="s">
        <v>24</v>
      </c>
      <c r="B41" s="46" t="s">
        <v>25</v>
      </c>
      <c r="C41" s="30">
        <v>7964</v>
      </c>
    </row>
    <row r="42" spans="1:3" ht="28.5" customHeight="1">
      <c r="A42" s="37" t="s">
        <v>26</v>
      </c>
      <c r="B42" s="47" t="s">
        <v>61</v>
      </c>
      <c r="C42" s="86">
        <f>C43+C44+C45+C46</f>
        <v>1608</v>
      </c>
    </row>
    <row r="43" spans="1:3" ht="28.5" customHeight="1">
      <c r="A43" s="48" t="s">
        <v>56</v>
      </c>
      <c r="B43" s="49" t="s">
        <v>52</v>
      </c>
      <c r="C43" s="30">
        <v>1210</v>
      </c>
    </row>
    <row r="44" spans="1:3" ht="28.5" customHeight="1">
      <c r="A44" s="48" t="s">
        <v>57</v>
      </c>
      <c r="B44" s="49" t="s">
        <v>53</v>
      </c>
      <c r="C44" s="30">
        <v>195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203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3370</v>
      </c>
    </row>
    <row r="49" spans="1:3" ht="43.5" customHeight="1">
      <c r="A49" s="37" t="s">
        <v>30</v>
      </c>
      <c r="B49" s="46" t="s">
        <v>31</v>
      </c>
      <c r="C49" s="92">
        <v>289</v>
      </c>
    </row>
    <row r="50" spans="1:3" ht="35.25" customHeight="1">
      <c r="A50" s="37" t="s">
        <v>32</v>
      </c>
      <c r="B50" s="46" t="s">
        <v>33</v>
      </c>
      <c r="C50" s="83">
        <v>247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9200</v>
      </c>
    </row>
    <row r="52" spans="1:3" ht="42" customHeight="1">
      <c r="A52" s="37" t="s">
        <v>119</v>
      </c>
      <c r="B52" s="46" t="s">
        <v>144</v>
      </c>
      <c r="C52" s="83">
        <v>4087</v>
      </c>
    </row>
    <row r="53" spans="1:3" ht="31.5" customHeight="1">
      <c r="A53" s="37" t="s">
        <v>35</v>
      </c>
      <c r="B53" s="46" t="s">
        <v>63</v>
      </c>
      <c r="C53" s="83">
        <v>4913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200</v>
      </c>
    </row>
    <row r="56" spans="1:3" ht="32.25" customHeight="1">
      <c r="A56" s="39" t="s">
        <v>127</v>
      </c>
      <c r="B56" s="51" t="s">
        <v>155</v>
      </c>
      <c r="C56" s="95">
        <v>1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75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3718192</v>
      </c>
    </row>
    <row r="8" spans="1:3" ht="31.5" customHeight="1">
      <c r="A8" s="35" t="s">
        <v>1</v>
      </c>
      <c r="B8" s="84" t="s">
        <v>160</v>
      </c>
      <c r="C8" s="92">
        <v>468354</v>
      </c>
    </row>
    <row r="9" spans="1:3" ht="31.5" customHeight="1">
      <c r="A9" s="35" t="s">
        <v>2</v>
      </c>
      <c r="B9" s="84" t="s">
        <v>161</v>
      </c>
      <c r="C9" s="92">
        <v>244566</v>
      </c>
    </row>
    <row r="10" spans="1:3" ht="31.5" customHeight="1">
      <c r="A10" s="35" t="s">
        <v>3</v>
      </c>
      <c r="B10" s="84" t="s">
        <v>158</v>
      </c>
      <c r="C10" s="92">
        <v>1644888</v>
      </c>
    </row>
    <row r="11" spans="1:3" ht="31.5" customHeight="1">
      <c r="A11" s="85" t="s">
        <v>64</v>
      </c>
      <c r="B11" s="40" t="s">
        <v>65</v>
      </c>
      <c r="C11" s="92">
        <v>76086</v>
      </c>
    </row>
    <row r="12" spans="1:3" ht="31.5" customHeight="1">
      <c r="A12" s="35" t="s">
        <v>4</v>
      </c>
      <c r="B12" s="84" t="s">
        <v>167</v>
      </c>
      <c r="C12" s="92">
        <v>117000</v>
      </c>
    </row>
    <row r="13" spans="1:3" ht="31.5" customHeight="1">
      <c r="A13" s="35" t="s">
        <v>5</v>
      </c>
      <c r="B13" s="84" t="s">
        <v>162</v>
      </c>
      <c r="C13" s="92">
        <v>99318</v>
      </c>
    </row>
    <row r="14" spans="1:3" ht="31.5" customHeight="1">
      <c r="A14" s="35" t="s">
        <v>6</v>
      </c>
      <c r="B14" s="84" t="s">
        <v>171</v>
      </c>
      <c r="C14" s="92">
        <v>44063</v>
      </c>
    </row>
    <row r="15" spans="1:3" ht="31.5" customHeight="1">
      <c r="A15" s="35" t="s">
        <v>7</v>
      </c>
      <c r="B15" s="84" t="s">
        <v>170</v>
      </c>
      <c r="C15" s="92">
        <v>16798</v>
      </c>
    </row>
    <row r="16" spans="1:3" ht="31.5" customHeight="1">
      <c r="A16" s="35" t="s">
        <v>8</v>
      </c>
      <c r="B16" s="84" t="s">
        <v>163</v>
      </c>
      <c r="C16" s="92">
        <v>125207</v>
      </c>
    </row>
    <row r="17" spans="1:3" ht="31.5" customHeight="1">
      <c r="A17" s="35" t="s">
        <v>9</v>
      </c>
      <c r="B17" s="84" t="s">
        <v>164</v>
      </c>
      <c r="C17" s="92">
        <v>49800</v>
      </c>
    </row>
    <row r="18" spans="1:3" ht="31.5" customHeight="1">
      <c r="A18" s="35" t="s">
        <v>10</v>
      </c>
      <c r="B18" s="84" t="s">
        <v>172</v>
      </c>
      <c r="C18" s="92">
        <v>2180</v>
      </c>
    </row>
    <row r="19" spans="1:3" ht="46.5" customHeight="1">
      <c r="A19" s="35" t="s">
        <v>11</v>
      </c>
      <c r="B19" s="84" t="s">
        <v>165</v>
      </c>
      <c r="C19" s="92">
        <v>9201</v>
      </c>
    </row>
    <row r="20" spans="1:3" ht="31.5" customHeight="1">
      <c r="A20" s="35" t="s">
        <v>12</v>
      </c>
      <c r="B20" s="84" t="s">
        <v>166</v>
      </c>
      <c r="C20" s="92">
        <v>83608</v>
      </c>
    </row>
    <row r="21" spans="1:3" ht="31.5" customHeight="1">
      <c r="A21" s="35" t="s">
        <v>14</v>
      </c>
      <c r="B21" s="41" t="s">
        <v>13</v>
      </c>
      <c r="C21" s="92">
        <v>38186</v>
      </c>
    </row>
    <row r="22" spans="1:3" ht="31.5" customHeight="1">
      <c r="A22" s="36" t="s">
        <v>15</v>
      </c>
      <c r="B22" s="84" t="s">
        <v>168</v>
      </c>
      <c r="C22" s="92">
        <v>595630</v>
      </c>
    </row>
    <row r="23" spans="1:3" ht="31.5" customHeight="1">
      <c r="A23" s="34" t="s">
        <v>173</v>
      </c>
      <c r="B23" s="40" t="s">
        <v>66</v>
      </c>
      <c r="C23" s="92">
        <v>500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169393</v>
      </c>
    </row>
    <row r="27" spans="1:3" ht="33" customHeight="1">
      <c r="A27" s="37" t="s">
        <v>139</v>
      </c>
      <c r="B27" s="43" t="s">
        <v>142</v>
      </c>
      <c r="C27" s="92">
        <v>10000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113002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26853</v>
      </c>
    </row>
    <row r="31" spans="1:3" ht="28.5" customHeight="1">
      <c r="A31" s="37" t="s">
        <v>19</v>
      </c>
      <c r="B31" s="46" t="s">
        <v>20</v>
      </c>
      <c r="C31" s="83">
        <v>899</v>
      </c>
    </row>
    <row r="32" spans="1:3" ht="28.5" customHeight="1">
      <c r="A32" s="37" t="s">
        <v>21</v>
      </c>
      <c r="B32" s="46" t="s">
        <v>22</v>
      </c>
      <c r="C32" s="83">
        <v>3592</v>
      </c>
    </row>
    <row r="33" spans="1:3" ht="28.5" customHeight="1">
      <c r="A33" s="37" t="s">
        <v>23</v>
      </c>
      <c r="B33" s="47" t="s">
        <v>37</v>
      </c>
      <c r="C33" s="30">
        <f>C34+C36+C37+C38+C39+C40</f>
        <v>272</v>
      </c>
    </row>
    <row r="34" spans="1:3" ht="28.5" customHeight="1">
      <c r="A34" s="48" t="s">
        <v>45</v>
      </c>
      <c r="B34" s="49" t="s">
        <v>38</v>
      </c>
      <c r="C34" s="83">
        <v>10</v>
      </c>
    </row>
    <row r="35" spans="1:3" ht="28.5" customHeight="1">
      <c r="A35" s="48" t="s">
        <v>46</v>
      </c>
      <c r="B35" s="50" t="s">
        <v>39</v>
      </c>
      <c r="C35" s="83">
        <v>10</v>
      </c>
    </row>
    <row r="36" spans="1:3" ht="28.5" customHeight="1">
      <c r="A36" s="48" t="s">
        <v>47</v>
      </c>
      <c r="B36" s="49" t="s">
        <v>40</v>
      </c>
      <c r="C36" s="83"/>
    </row>
    <row r="37" spans="1:3" ht="28.5" customHeight="1">
      <c r="A37" s="48" t="s">
        <v>48</v>
      </c>
      <c r="B37" s="49" t="s">
        <v>41</v>
      </c>
      <c r="C37" s="83"/>
    </row>
    <row r="38" spans="1:3" ht="28.5" customHeight="1">
      <c r="A38" s="48" t="s">
        <v>49</v>
      </c>
      <c r="B38" s="49" t="s">
        <v>42</v>
      </c>
      <c r="C38" s="83"/>
    </row>
    <row r="39" spans="1:3" ht="28.5" customHeight="1">
      <c r="A39" s="48" t="s">
        <v>50</v>
      </c>
      <c r="B39" s="49" t="s">
        <v>43</v>
      </c>
      <c r="C39" s="83">
        <v>259</v>
      </c>
    </row>
    <row r="40" spans="1:3" ht="28.5" customHeight="1">
      <c r="A40" s="48" t="s">
        <v>51</v>
      </c>
      <c r="B40" s="49" t="s">
        <v>44</v>
      </c>
      <c r="C40" s="83">
        <v>3</v>
      </c>
    </row>
    <row r="41" spans="1:3" ht="28.5" customHeight="1">
      <c r="A41" s="37" t="s">
        <v>24</v>
      </c>
      <c r="B41" s="46" t="s">
        <v>25</v>
      </c>
      <c r="C41" s="30">
        <v>16636</v>
      </c>
    </row>
    <row r="42" spans="1:3" ht="28.5" customHeight="1">
      <c r="A42" s="37" t="s">
        <v>26</v>
      </c>
      <c r="B42" s="47" t="s">
        <v>61</v>
      </c>
      <c r="C42" s="86">
        <f>C43+C44+C45+C46</f>
        <v>3357</v>
      </c>
    </row>
    <row r="43" spans="1:3" ht="28.5" customHeight="1">
      <c r="A43" s="48" t="s">
        <v>56</v>
      </c>
      <c r="B43" s="49" t="s">
        <v>52</v>
      </c>
      <c r="C43" s="30">
        <v>2527</v>
      </c>
    </row>
    <row r="44" spans="1:3" ht="28.5" customHeight="1">
      <c r="A44" s="48" t="s">
        <v>57</v>
      </c>
      <c r="B44" s="49" t="s">
        <v>53</v>
      </c>
      <c r="C44" s="30">
        <v>408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422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1748</v>
      </c>
    </row>
    <row r="49" spans="1:3" ht="43.5" customHeight="1">
      <c r="A49" s="37" t="s">
        <v>30</v>
      </c>
      <c r="B49" s="46" t="s">
        <v>31</v>
      </c>
      <c r="C49" s="92">
        <v>177</v>
      </c>
    </row>
    <row r="50" spans="1:3" ht="35.25" customHeight="1">
      <c r="A50" s="37" t="s">
        <v>32</v>
      </c>
      <c r="B50" s="46" t="s">
        <v>33</v>
      </c>
      <c r="C50" s="83">
        <v>172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15480</v>
      </c>
    </row>
    <row r="52" spans="1:3" ht="42" customHeight="1">
      <c r="A52" s="37" t="s">
        <v>119</v>
      </c>
      <c r="B52" s="46" t="s">
        <v>144</v>
      </c>
      <c r="C52" s="83">
        <v>467</v>
      </c>
    </row>
    <row r="53" spans="1:3" ht="31.5" customHeight="1">
      <c r="A53" s="37" t="s">
        <v>35</v>
      </c>
      <c r="B53" s="46" t="s">
        <v>63</v>
      </c>
      <c r="C53" s="83">
        <v>14213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800</v>
      </c>
    </row>
    <row r="56" spans="1:3" ht="32.25" customHeight="1">
      <c r="A56" s="39" t="s">
        <v>127</v>
      </c>
      <c r="B56" s="51" t="s">
        <v>155</v>
      </c>
      <c r="C56" s="95">
        <v>274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30.75390625" style="2" customWidth="1"/>
    <col min="4" max="16384" width="9.125" style="2" customWidth="1"/>
  </cols>
  <sheetData>
    <row r="1" spans="1:3" s="54" customFormat="1" ht="37.5" customHeight="1">
      <c r="A1" s="110" t="s">
        <v>193</v>
      </c>
      <c r="B1" s="110"/>
      <c r="C1" s="110"/>
    </row>
    <row r="2" spans="1:3" s="56" customFormat="1" ht="33" customHeight="1">
      <c r="A2" s="108" t="s">
        <v>76</v>
      </c>
      <c r="B2" s="108"/>
      <c r="C2" s="108"/>
    </row>
    <row r="3" spans="1:3" ht="33" customHeight="1">
      <c r="A3" s="1"/>
      <c r="B3" s="82"/>
      <c r="C3" s="99" t="s">
        <v>194</v>
      </c>
    </row>
    <row r="4" spans="1:3" s="6" customFormat="1" ht="33" customHeight="1">
      <c r="A4" s="111" t="s">
        <v>159</v>
      </c>
      <c r="B4" s="109" t="s">
        <v>62</v>
      </c>
      <c r="C4" s="105" t="str">
        <f>'Razem OW'!C4:C5</f>
        <v>Plan finansowy oddziału wojewódzkiego Narodowego Funduszu Zdrowia na 2010 rok</v>
      </c>
    </row>
    <row r="5" spans="1:3" s="6" customFormat="1" ht="49.5" customHeight="1">
      <c r="A5" s="109"/>
      <c r="B5" s="109"/>
      <c r="C5" s="106"/>
    </row>
    <row r="6" spans="1:3" s="4" customFormat="1" ht="14.25">
      <c r="A6" s="26">
        <v>1</v>
      </c>
      <c r="B6" s="27">
        <v>2</v>
      </c>
      <c r="C6" s="27" t="s">
        <v>87</v>
      </c>
    </row>
    <row r="7" spans="1:3" s="3" customFormat="1" ht="30" customHeight="1">
      <c r="A7" s="28" t="s">
        <v>0</v>
      </c>
      <c r="B7" s="45" t="s">
        <v>143</v>
      </c>
      <c r="C7" s="16">
        <f>C8+C9+C10+C12+C13+C14+C15+C16+C17+C18+C19+C20+C21+C22+C24+C25+C26+C27</f>
        <v>4395629</v>
      </c>
    </row>
    <row r="8" spans="1:3" ht="31.5" customHeight="1">
      <c r="A8" s="35" t="s">
        <v>1</v>
      </c>
      <c r="B8" s="84" t="s">
        <v>160</v>
      </c>
      <c r="C8" s="92">
        <v>610844</v>
      </c>
    </row>
    <row r="9" spans="1:3" ht="31.5" customHeight="1">
      <c r="A9" s="35" t="s">
        <v>2</v>
      </c>
      <c r="B9" s="84" t="s">
        <v>161</v>
      </c>
      <c r="C9" s="92">
        <v>306687</v>
      </c>
    </row>
    <row r="10" spans="1:3" ht="31.5" customHeight="1">
      <c r="A10" s="35" t="s">
        <v>3</v>
      </c>
      <c r="B10" s="84" t="s">
        <v>158</v>
      </c>
      <c r="C10" s="92">
        <v>1832717</v>
      </c>
    </row>
    <row r="11" spans="1:3" ht="31.5" customHeight="1">
      <c r="A11" s="85" t="s">
        <v>64</v>
      </c>
      <c r="B11" s="40" t="s">
        <v>65</v>
      </c>
      <c r="C11" s="92">
        <v>113035</v>
      </c>
    </row>
    <row r="12" spans="1:3" ht="31.5" customHeight="1">
      <c r="A12" s="35" t="s">
        <v>4</v>
      </c>
      <c r="B12" s="84" t="s">
        <v>167</v>
      </c>
      <c r="C12" s="92">
        <v>122837</v>
      </c>
    </row>
    <row r="13" spans="1:3" ht="31.5" customHeight="1">
      <c r="A13" s="35" t="s">
        <v>5</v>
      </c>
      <c r="B13" s="84" t="s">
        <v>162</v>
      </c>
      <c r="C13" s="92">
        <v>132873</v>
      </c>
    </row>
    <row r="14" spans="1:3" ht="31.5" customHeight="1">
      <c r="A14" s="35" t="s">
        <v>6</v>
      </c>
      <c r="B14" s="84" t="s">
        <v>171</v>
      </c>
      <c r="C14" s="92">
        <v>97635</v>
      </c>
    </row>
    <row r="15" spans="1:3" ht="31.5" customHeight="1">
      <c r="A15" s="35" t="s">
        <v>7</v>
      </c>
      <c r="B15" s="84" t="s">
        <v>170</v>
      </c>
      <c r="C15" s="92">
        <v>19087</v>
      </c>
    </row>
    <row r="16" spans="1:3" ht="31.5" customHeight="1">
      <c r="A16" s="35" t="s">
        <v>8</v>
      </c>
      <c r="B16" s="84" t="s">
        <v>163</v>
      </c>
      <c r="C16" s="92">
        <v>167717</v>
      </c>
    </row>
    <row r="17" spans="1:3" ht="31.5" customHeight="1">
      <c r="A17" s="35" t="s">
        <v>9</v>
      </c>
      <c r="B17" s="84" t="s">
        <v>164</v>
      </c>
      <c r="C17" s="92">
        <v>37334</v>
      </c>
    </row>
    <row r="18" spans="1:3" ht="31.5" customHeight="1">
      <c r="A18" s="35" t="s">
        <v>10</v>
      </c>
      <c r="B18" s="84" t="s">
        <v>172</v>
      </c>
      <c r="C18" s="92">
        <v>1551</v>
      </c>
    </row>
    <row r="19" spans="1:3" ht="46.5" customHeight="1">
      <c r="A19" s="35" t="s">
        <v>11</v>
      </c>
      <c r="B19" s="84" t="s">
        <v>165</v>
      </c>
      <c r="C19" s="92">
        <v>6556</v>
      </c>
    </row>
    <row r="20" spans="1:3" ht="31.5" customHeight="1">
      <c r="A20" s="35" t="s">
        <v>12</v>
      </c>
      <c r="B20" s="84" t="s">
        <v>166</v>
      </c>
      <c r="C20" s="92">
        <v>108502</v>
      </c>
    </row>
    <row r="21" spans="1:3" ht="31.5" customHeight="1">
      <c r="A21" s="35" t="s">
        <v>14</v>
      </c>
      <c r="B21" s="41" t="s">
        <v>13</v>
      </c>
      <c r="C21" s="92">
        <v>51700</v>
      </c>
    </row>
    <row r="22" spans="1:3" ht="31.5" customHeight="1">
      <c r="A22" s="36" t="s">
        <v>15</v>
      </c>
      <c r="B22" s="84" t="s">
        <v>168</v>
      </c>
      <c r="C22" s="92">
        <v>708955</v>
      </c>
    </row>
    <row r="23" spans="1:3" ht="31.5" customHeight="1">
      <c r="A23" s="34" t="s">
        <v>173</v>
      </c>
      <c r="B23" s="40" t="s">
        <v>66</v>
      </c>
      <c r="C23" s="92">
        <v>4000</v>
      </c>
    </row>
    <row r="24" spans="1:3" ht="33" customHeight="1">
      <c r="A24" s="37" t="s">
        <v>16</v>
      </c>
      <c r="B24" s="42" t="s">
        <v>140</v>
      </c>
      <c r="C24" s="92">
        <v>0</v>
      </c>
    </row>
    <row r="25" spans="1:3" ht="33" customHeight="1">
      <c r="A25" s="37" t="s">
        <v>137</v>
      </c>
      <c r="B25" s="43" t="s">
        <v>60</v>
      </c>
      <c r="C25" s="92">
        <v>0</v>
      </c>
    </row>
    <row r="26" spans="1:3" ht="33" customHeight="1">
      <c r="A26" s="37" t="s">
        <v>138</v>
      </c>
      <c r="B26" s="43" t="s">
        <v>141</v>
      </c>
      <c r="C26" s="92">
        <v>190634</v>
      </c>
    </row>
    <row r="27" spans="1:3" ht="33" customHeight="1">
      <c r="A27" s="37" t="s">
        <v>139</v>
      </c>
      <c r="B27" s="43" t="s">
        <v>142</v>
      </c>
      <c r="C27" s="92">
        <v>0</v>
      </c>
    </row>
    <row r="28" spans="1:3" s="5" customFormat="1" ht="31.5" customHeight="1">
      <c r="A28" s="38" t="s">
        <v>68</v>
      </c>
      <c r="B28" s="44" t="s">
        <v>69</v>
      </c>
      <c r="C28" s="93">
        <v>0</v>
      </c>
    </row>
    <row r="29" spans="1:3" s="5" customFormat="1" ht="31.5" customHeight="1">
      <c r="A29" s="38" t="s">
        <v>67</v>
      </c>
      <c r="B29" s="44" t="s">
        <v>70</v>
      </c>
      <c r="C29" s="93">
        <v>129441</v>
      </c>
    </row>
    <row r="30" spans="1:3" s="3" customFormat="1" ht="30" customHeight="1">
      <c r="A30" s="32" t="s">
        <v>17</v>
      </c>
      <c r="B30" s="52" t="s">
        <v>18</v>
      </c>
      <c r="C30" s="29">
        <f>C31+C32+C33+C41+C42+C48+C49+C50+C47</f>
        <v>34172</v>
      </c>
    </row>
    <row r="31" spans="1:3" ht="28.5" customHeight="1">
      <c r="A31" s="37" t="s">
        <v>19</v>
      </c>
      <c r="B31" s="46" t="s">
        <v>20</v>
      </c>
      <c r="C31" s="83">
        <v>1255</v>
      </c>
    </row>
    <row r="32" spans="1:3" ht="28.5" customHeight="1">
      <c r="A32" s="37" t="s">
        <v>21</v>
      </c>
      <c r="B32" s="46" t="s">
        <v>22</v>
      </c>
      <c r="C32" s="83">
        <v>3521</v>
      </c>
    </row>
    <row r="33" spans="1:3" ht="28.5" customHeight="1">
      <c r="A33" s="37" t="s">
        <v>23</v>
      </c>
      <c r="B33" s="47" t="s">
        <v>37</v>
      </c>
      <c r="C33" s="30">
        <f>C34+C36+C37+C38+C39+C40</f>
        <v>219</v>
      </c>
    </row>
    <row r="34" spans="1:3" ht="28.5" customHeight="1">
      <c r="A34" s="48" t="s">
        <v>45</v>
      </c>
      <c r="B34" s="49" t="s">
        <v>38</v>
      </c>
      <c r="C34" s="83">
        <v>20</v>
      </c>
    </row>
    <row r="35" spans="1:3" ht="28.5" customHeight="1">
      <c r="A35" s="48" t="s">
        <v>46</v>
      </c>
      <c r="B35" s="50" t="s">
        <v>39</v>
      </c>
      <c r="C35" s="83">
        <v>20</v>
      </c>
    </row>
    <row r="36" spans="1:3" ht="28.5" customHeight="1">
      <c r="A36" s="48" t="s">
        <v>47</v>
      </c>
      <c r="B36" s="49" t="s">
        <v>40</v>
      </c>
      <c r="C36" s="83">
        <v>0</v>
      </c>
    </row>
    <row r="37" spans="1:3" ht="28.5" customHeight="1">
      <c r="A37" s="48" t="s">
        <v>48</v>
      </c>
      <c r="B37" s="49" t="s">
        <v>41</v>
      </c>
      <c r="C37" s="83">
        <v>0</v>
      </c>
    </row>
    <row r="38" spans="1:3" ht="28.5" customHeight="1">
      <c r="A38" s="48" t="s">
        <v>49</v>
      </c>
      <c r="B38" s="49" t="s">
        <v>42</v>
      </c>
      <c r="C38" s="83">
        <v>0</v>
      </c>
    </row>
    <row r="39" spans="1:3" ht="28.5" customHeight="1">
      <c r="A39" s="48" t="s">
        <v>50</v>
      </c>
      <c r="B39" s="49" t="s">
        <v>43</v>
      </c>
      <c r="C39" s="83">
        <v>181</v>
      </c>
    </row>
    <row r="40" spans="1:3" ht="28.5" customHeight="1">
      <c r="A40" s="48" t="s">
        <v>51</v>
      </c>
      <c r="B40" s="49" t="s">
        <v>44</v>
      </c>
      <c r="C40" s="83">
        <v>18</v>
      </c>
    </row>
    <row r="41" spans="1:3" ht="28.5" customHeight="1">
      <c r="A41" s="37" t="s">
        <v>24</v>
      </c>
      <c r="B41" s="46" t="s">
        <v>25</v>
      </c>
      <c r="C41" s="30">
        <v>21016</v>
      </c>
    </row>
    <row r="42" spans="1:3" ht="28.5" customHeight="1">
      <c r="A42" s="37" t="s">
        <v>26</v>
      </c>
      <c r="B42" s="47" t="s">
        <v>61</v>
      </c>
      <c r="C42" s="86">
        <f>C43+C44+C45+C46</f>
        <v>4245</v>
      </c>
    </row>
    <row r="43" spans="1:3" ht="28.5" customHeight="1">
      <c r="A43" s="48" t="s">
        <v>56</v>
      </c>
      <c r="B43" s="49" t="s">
        <v>52</v>
      </c>
      <c r="C43" s="30">
        <v>3192</v>
      </c>
    </row>
    <row r="44" spans="1:3" ht="28.5" customHeight="1">
      <c r="A44" s="48" t="s">
        <v>57</v>
      </c>
      <c r="B44" s="49" t="s">
        <v>53</v>
      </c>
      <c r="C44" s="30">
        <v>515</v>
      </c>
    </row>
    <row r="45" spans="1:3" ht="28.5" customHeight="1">
      <c r="A45" s="48" t="s">
        <v>58</v>
      </c>
      <c r="B45" s="49" t="s">
        <v>54</v>
      </c>
      <c r="C45" s="30">
        <v>0</v>
      </c>
    </row>
    <row r="46" spans="1:3" ht="28.5" customHeight="1">
      <c r="A46" s="48" t="s">
        <v>59</v>
      </c>
      <c r="B46" s="49" t="s">
        <v>55</v>
      </c>
      <c r="C46" s="30">
        <v>538</v>
      </c>
    </row>
    <row r="47" spans="1:3" ht="28.5" customHeight="1">
      <c r="A47" s="37" t="s">
        <v>27</v>
      </c>
      <c r="B47" s="46" t="s">
        <v>28</v>
      </c>
      <c r="C47" s="83">
        <v>0</v>
      </c>
    </row>
    <row r="48" spans="1:3" ht="48" customHeight="1">
      <c r="A48" s="37" t="s">
        <v>29</v>
      </c>
      <c r="B48" s="46" t="s">
        <v>115</v>
      </c>
      <c r="C48" s="92">
        <v>3353</v>
      </c>
    </row>
    <row r="49" spans="1:3" ht="43.5" customHeight="1">
      <c r="A49" s="37" t="s">
        <v>30</v>
      </c>
      <c r="B49" s="46" t="s">
        <v>31</v>
      </c>
      <c r="C49" s="92">
        <v>263</v>
      </c>
    </row>
    <row r="50" spans="1:3" ht="35.25" customHeight="1">
      <c r="A50" s="37" t="s">
        <v>32</v>
      </c>
      <c r="B50" s="46" t="s">
        <v>33</v>
      </c>
      <c r="C50" s="83">
        <v>300</v>
      </c>
    </row>
    <row r="51" spans="1:3" s="3" customFormat="1" ht="30" customHeight="1">
      <c r="A51" s="39" t="s">
        <v>34</v>
      </c>
      <c r="B51" s="51" t="s">
        <v>169</v>
      </c>
      <c r="C51" s="33">
        <f>SUM(C52:C55)</f>
        <v>19335</v>
      </c>
    </row>
    <row r="52" spans="1:3" ht="42" customHeight="1">
      <c r="A52" s="37" t="s">
        <v>119</v>
      </c>
      <c r="B52" s="46" t="s">
        <v>144</v>
      </c>
      <c r="C52" s="83">
        <v>40</v>
      </c>
    </row>
    <row r="53" spans="1:3" ht="31.5" customHeight="1">
      <c r="A53" s="37" t="s">
        <v>35</v>
      </c>
      <c r="B53" s="46" t="s">
        <v>63</v>
      </c>
      <c r="C53" s="83">
        <v>18295</v>
      </c>
    </row>
    <row r="54" spans="1:3" ht="31.5" customHeight="1">
      <c r="A54" s="37" t="s">
        <v>36</v>
      </c>
      <c r="B54" s="46" t="s">
        <v>121</v>
      </c>
      <c r="C54" s="83">
        <v>0</v>
      </c>
    </row>
    <row r="55" spans="1:3" ht="31.5" customHeight="1">
      <c r="A55" s="37" t="s">
        <v>120</v>
      </c>
      <c r="B55" s="46" t="s">
        <v>122</v>
      </c>
      <c r="C55" s="83">
        <v>1000</v>
      </c>
    </row>
    <row r="56" spans="1:3" ht="32.25" customHeight="1">
      <c r="A56" s="39" t="s">
        <v>127</v>
      </c>
      <c r="B56" s="51" t="s">
        <v>155</v>
      </c>
      <c r="C56" s="95">
        <v>177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edyta.rosinska</cp:lastModifiedBy>
  <cp:lastPrinted>2009-07-31T09:01:43Z</cp:lastPrinted>
  <dcterms:created xsi:type="dcterms:W3CDTF">2005-07-21T09:51:05Z</dcterms:created>
  <dcterms:modified xsi:type="dcterms:W3CDTF">2009-12-17T14:31:17Z</dcterms:modified>
  <cp:category/>
  <cp:version/>
  <cp:contentType/>
  <cp:contentStatus/>
</cp:coreProperties>
</file>